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south32-my.sharepoint.com/personal/smitja_south32_net/Documents/Desktop/"/>
    </mc:Choice>
  </mc:AlternateContent>
  <xr:revisionPtr revIDLastSave="0" documentId="8_{824CC909-79EE-4A4B-A0CD-3D921B5240E9}" xr6:coauthVersionLast="47" xr6:coauthVersionMax="47" xr10:uidLastSave="{00000000-0000-0000-0000-000000000000}"/>
  <bookViews>
    <workbookView xWindow="-120" yWindow="-120" windowWidth="29040" windowHeight="15720" tabRatio="866" xr2:uid="{00000000-000D-0000-FFFF-FFFF00000000}"/>
  </bookViews>
  <sheets>
    <sheet name="Cover" sheetId="1" r:id="rId1"/>
    <sheet name="Contents" sheetId="115" r:id="rId2"/>
    <sheet name="ICMM Mining Principles" sheetId="49" state="hidden" r:id="rId3"/>
    <sheet name="GRI Index" sheetId="62" r:id="rId4"/>
    <sheet name="TCFD Index" sheetId="51" r:id="rId5"/>
    <sheet name="ICMM Principles and PEs" sheetId="87" r:id="rId6"/>
    <sheet name="ICMM Social and Economic Index" sheetId="98" r:id="rId7"/>
    <sheet name="SASB index" sheetId="56" r:id="rId8"/>
    <sheet name="UN SDGs" sheetId="117" r:id="rId9"/>
    <sheet name="UNGC Principles" sheetId="116" r:id="rId10"/>
    <sheet name="CA100+" sheetId="114" r:id="rId11"/>
    <sheet name="SFDR PAI Summary" sheetId="112" r:id="rId12"/>
    <sheet name="(Hidden - Lookup Tables)" sheetId="111" state="hidden" r:id="rId13"/>
  </sheets>
  <definedNames>
    <definedName name="_xlnm._FilterDatabase" localSheetId="3" hidden="1">'GRI Index'!$B$13:$J$180</definedName>
    <definedName name="_xlnm._FilterDatabase" localSheetId="2" hidden="1">'ICMM Mining Principles'!$B$11:$D$21</definedName>
    <definedName name="_xlnm._FilterDatabase" localSheetId="5" hidden="1">'ICMM Principles and PEs'!#REF!</definedName>
    <definedName name="_xlnm._FilterDatabase" localSheetId="8" hidden="1">'UN SDGs'!$C$10:$E$29</definedName>
    <definedName name="_xlnm._FilterDatabase" localSheetId="9" hidden="1">'UNGC Principles'!$B$10:$F$20</definedName>
    <definedName name="_msoanchor_1" localSheetId="10">#REF!</definedName>
    <definedName name="_msoanchor_1" localSheetId="1">#REF!</definedName>
    <definedName name="_msoanchor_1" localSheetId="5">#REF!</definedName>
    <definedName name="_msoanchor_1" localSheetId="11">#REF!</definedName>
    <definedName name="_msoanchor_1" localSheetId="8">#REF!</definedName>
    <definedName name="_msoanchor_1" localSheetId="9">#REF!</definedName>
    <definedName name="_msoanchor_1">#REF!</definedName>
    <definedName name="_msoanchor_2" localSheetId="10">#REF!</definedName>
    <definedName name="_msoanchor_2" localSheetId="1">#REF!</definedName>
    <definedName name="_msoanchor_2" localSheetId="5">#REF!</definedName>
    <definedName name="_msoanchor_2" localSheetId="11">#REF!</definedName>
    <definedName name="_msoanchor_2" localSheetId="8">#REF!</definedName>
    <definedName name="_msoanchor_2" localSheetId="9">#REF!</definedName>
    <definedName name="_msoanchor_2">#REF!</definedName>
    <definedName name="OK" localSheetId="10" hidden="1">{"analyst",#N/A,FALSE,"Result";"Index",#N/A,FALSE,"Index";"asx1",#N/A,FALSE,"ASX1";"asx2",#N/A,FALSE,"ASX2";"Review",#N/A,FALSE,"Review";"Analyst",#N/A,FALSE,"Analyst"}</definedName>
    <definedName name="OK" localSheetId="1" hidden="1">{"analyst",#N/A,FALSE,"Result";"Index",#N/A,FALSE,"Index";"asx1",#N/A,FALSE,"ASX1";"asx2",#N/A,FALSE,"ASX2";"Review",#N/A,FALSE,"Review";"Analyst",#N/A,FALSE,"Analyst"}</definedName>
    <definedName name="OK" localSheetId="5" hidden="1">{"analyst",#N/A,FALSE,"Result";"Index",#N/A,FALSE,"Index";"asx1",#N/A,FALSE,"ASX1";"asx2",#N/A,FALSE,"ASX2";"Review",#N/A,FALSE,"Review";"Analyst",#N/A,FALSE,"Analyst"}</definedName>
    <definedName name="OK" localSheetId="11" hidden="1">{"analyst",#N/A,FALSE,"Result";"Index",#N/A,FALSE,"Index";"asx1",#N/A,FALSE,"ASX1";"asx2",#N/A,FALSE,"ASX2";"Review",#N/A,FALSE,"Review";"Analyst",#N/A,FALSE,"Analyst"}</definedName>
    <definedName name="OK" localSheetId="8" hidden="1">{"analyst",#N/A,FALSE,"Result";"Index",#N/A,FALSE,"Index";"asx1",#N/A,FALSE,"ASX1";"asx2",#N/A,FALSE,"ASX2";"Review",#N/A,FALSE,"Review";"Analyst",#N/A,FALSE,"Analyst"}</definedName>
    <definedName name="OK" localSheetId="9" hidden="1">{"analyst",#N/A,FALSE,"Result";"Index",#N/A,FALSE,"Index";"asx1",#N/A,FALSE,"ASX1";"asx2",#N/A,FALSE,"ASX2";"Review",#N/A,FALSE,"Review";"Analyst",#N/A,FALSE,"Analyst"}</definedName>
    <definedName name="OK" hidden="1">{"analyst",#N/A,FALSE,"Result";"Index",#N/A,FALSE,"Index";"asx1",#N/A,FALSE,"ASX1";"asx2",#N/A,FALSE,"ASX2";"Review",#N/A,FALSE,"Review";"Analyst",#N/A,FALSE,"Analyst"}</definedName>
    <definedName name="OK_1" localSheetId="10" hidden="1">{"analyst",#N/A,FALSE,"Result";"Index",#N/A,FALSE,"Index";"asx1",#N/A,FALSE,"ASX1";"asx2",#N/A,FALSE,"ASX2";"Review",#N/A,FALSE,"Review";"Analyst",#N/A,FALSE,"Analyst"}</definedName>
    <definedName name="OK_1" localSheetId="1" hidden="1">{"analyst",#N/A,FALSE,"Result";"Index",#N/A,FALSE,"Index";"asx1",#N/A,FALSE,"ASX1";"asx2",#N/A,FALSE,"ASX2";"Review",#N/A,FALSE,"Review";"Analyst",#N/A,FALSE,"Analyst"}</definedName>
    <definedName name="OK_1" localSheetId="5" hidden="1">{"analyst",#N/A,FALSE,"Result";"Index",#N/A,FALSE,"Index";"asx1",#N/A,FALSE,"ASX1";"asx2",#N/A,FALSE,"ASX2";"Review",#N/A,FALSE,"Review";"Analyst",#N/A,FALSE,"Analyst"}</definedName>
    <definedName name="OK_1" localSheetId="11" hidden="1">{"analyst",#N/A,FALSE,"Result";"Index",#N/A,FALSE,"Index";"asx1",#N/A,FALSE,"ASX1";"asx2",#N/A,FALSE,"ASX2";"Review",#N/A,FALSE,"Review";"Analyst",#N/A,FALSE,"Analyst"}</definedName>
    <definedName name="OK_1" localSheetId="8" hidden="1">{"analyst",#N/A,FALSE,"Result";"Index",#N/A,FALSE,"Index";"asx1",#N/A,FALSE,"ASX1";"asx2",#N/A,FALSE,"ASX2";"Review",#N/A,FALSE,"Review";"Analyst",#N/A,FALSE,"Analyst"}</definedName>
    <definedName name="OK_1" localSheetId="9" hidden="1">{"analyst",#N/A,FALSE,"Result";"Index",#N/A,FALSE,"Index";"asx1",#N/A,FALSE,"ASX1";"asx2",#N/A,FALSE,"ASX2";"Review",#N/A,FALSE,"Review";"Analyst",#N/A,FALSE,"Analyst"}</definedName>
    <definedName name="OK_1" hidden="1">{"analyst",#N/A,FALSE,"Result";"Index",#N/A,FALSE,"Index";"asx1",#N/A,FALSE,"ASX1";"asx2",#N/A,FALSE,"ASX2";"Review",#N/A,FALSE,"Review";"Analyst",#N/A,FALSE,"Analyst"}</definedName>
    <definedName name="_xlnm.Print_Area" localSheetId="10">'CA100+'!$A$1:$L$42</definedName>
    <definedName name="_xlnm.Print_Area" localSheetId="1">Contents!$A$1:$D$43</definedName>
    <definedName name="_xlnm.Print_Area" localSheetId="0">Cover!$A$1:$BI$51</definedName>
    <definedName name="_xlnm.Print_Area" localSheetId="3">'GRI Index'!$A$1:$J$180</definedName>
    <definedName name="_xlnm.Print_Area" localSheetId="2">'ICMM Mining Principles'!$A$1:$E$23</definedName>
    <definedName name="_xlnm.Print_Area" localSheetId="5">'ICMM Principles and PEs'!$A$1:$M$91</definedName>
    <definedName name="_xlnm.Print_Area" localSheetId="7">'SASB index'!$A$1:$I$41</definedName>
    <definedName name="_xlnm.Print_Area" localSheetId="11">'SFDR PAI Summary'!$A$1:$G$28</definedName>
    <definedName name="_xlnm.Print_Area" localSheetId="4">'TCFD Index'!$A$1:$F$25</definedName>
    <definedName name="_xlnm.Print_Area" localSheetId="8">'UN SDGs'!$A$1:$F$30</definedName>
    <definedName name="_xlnm.Print_Area" localSheetId="9">'UNGC Principles'!$A$1:$E$25</definedName>
    <definedName name="vsdf" localSheetId="10" hidden="1">{"ResultsSummaryNew",#N/A,FALSE,"ASX QTR";"Index",#N/A,FALSE,"ASX Ind";"ASXNew",#N/A,FALSE,"ASX QTR"}</definedName>
    <definedName name="vsdf" localSheetId="1" hidden="1">{"ResultsSummaryNew",#N/A,FALSE,"ASX QTR";"Index",#N/A,FALSE,"ASX Ind";"ASXNew",#N/A,FALSE,"ASX QTR"}</definedName>
    <definedName name="vsdf" localSheetId="5" hidden="1">{"ResultsSummaryNew",#N/A,FALSE,"ASX QTR";"Index",#N/A,FALSE,"ASX Ind";"ASXNew",#N/A,FALSE,"ASX QTR"}</definedName>
    <definedName name="vsdf" localSheetId="11" hidden="1">{"ResultsSummaryNew",#N/A,FALSE,"ASX QTR";"Index",#N/A,FALSE,"ASX Ind";"ASXNew",#N/A,FALSE,"ASX QTR"}</definedName>
    <definedName name="vsdf" localSheetId="8" hidden="1">{"ResultsSummaryNew",#N/A,FALSE,"ASX QTR";"Index",#N/A,FALSE,"ASX Ind";"ASXNew",#N/A,FALSE,"ASX QTR"}</definedName>
    <definedName name="vsdf" localSheetId="9" hidden="1">{"ResultsSummaryNew",#N/A,FALSE,"ASX QTR";"Index",#N/A,FALSE,"ASX Ind";"ASXNew",#N/A,FALSE,"ASX QTR"}</definedName>
    <definedName name="vsdf" hidden="1">{"ResultsSummaryNew",#N/A,FALSE,"ASX QTR";"Index",#N/A,FALSE,"ASX Ind";"ASXNew",#N/A,FALSE,"ASX QTR"}</definedName>
    <definedName name="vsdf_1" localSheetId="10" hidden="1">{"ResultsSummaryNew",#N/A,FALSE,"ASX QTR";"Index",#N/A,FALSE,"ASX Ind";"ASXNew",#N/A,FALSE,"ASX QTR"}</definedName>
    <definedName name="vsdf_1" localSheetId="1" hidden="1">{"ResultsSummaryNew",#N/A,FALSE,"ASX QTR";"Index",#N/A,FALSE,"ASX Ind";"ASXNew",#N/A,FALSE,"ASX QTR"}</definedName>
    <definedName name="vsdf_1" localSheetId="5" hidden="1">{"ResultsSummaryNew",#N/A,FALSE,"ASX QTR";"Index",#N/A,FALSE,"ASX Ind";"ASXNew",#N/A,FALSE,"ASX QTR"}</definedName>
    <definedName name="vsdf_1" localSheetId="11" hidden="1">{"ResultsSummaryNew",#N/A,FALSE,"ASX QTR";"Index",#N/A,FALSE,"ASX Ind";"ASXNew",#N/A,FALSE,"ASX QTR"}</definedName>
    <definedName name="vsdf_1" localSheetId="8" hidden="1">{"ResultsSummaryNew",#N/A,FALSE,"ASX QTR";"Index",#N/A,FALSE,"ASX Ind";"ASXNew",#N/A,FALSE,"ASX QTR"}</definedName>
    <definedName name="vsdf_1" localSheetId="9" hidden="1">{"ResultsSummaryNew",#N/A,FALSE,"ASX QTR";"Index",#N/A,FALSE,"ASX Ind";"ASXNew",#N/A,FALSE,"ASX QTR"}</definedName>
    <definedName name="vsdf_1" hidden="1">{"ResultsSummaryNew",#N/A,FALSE,"ASX QTR";"Index",#N/A,FALSE,"ASX Ind";"ASXNew",#N/A,FALSE,"ASX QTR"}</definedName>
    <definedName name="wrn.aaPressRelease." localSheetId="10" hidden="1">{"ResultsSummaryNew",#N/A,FALSE,"ASX QTR";"Index",#N/A,FALSE,"ASX Ind";"ASXNew",#N/A,FALSE,"ASX QTR"}</definedName>
    <definedName name="wrn.aaPressRelease." localSheetId="1" hidden="1">{"ResultsSummaryNew",#N/A,FALSE,"ASX QTR";"Index",#N/A,FALSE,"ASX Ind";"ASXNew",#N/A,FALSE,"ASX QTR"}</definedName>
    <definedName name="wrn.aaPressRelease." localSheetId="5" hidden="1">{"ResultsSummaryNew",#N/A,FALSE,"ASX QTR";"Index",#N/A,FALSE,"ASX Ind";"ASXNew",#N/A,FALSE,"ASX QTR"}</definedName>
    <definedName name="wrn.aaPressRelease." localSheetId="11" hidden="1">{"ResultsSummaryNew",#N/A,FALSE,"ASX QTR";"Index",#N/A,FALSE,"ASX Ind";"ASXNew",#N/A,FALSE,"ASX QTR"}</definedName>
    <definedName name="wrn.aaPressRelease." localSheetId="8" hidden="1">{"ResultsSummaryNew",#N/A,FALSE,"ASX QTR";"Index",#N/A,FALSE,"ASX Ind";"ASXNew",#N/A,FALSE,"ASX QTR"}</definedName>
    <definedName name="wrn.aaPressRelease." localSheetId="9" hidden="1">{"ResultsSummaryNew",#N/A,FALSE,"ASX QTR";"Index",#N/A,FALSE,"ASX Ind";"ASXNew",#N/A,FALSE,"ASX QTR"}</definedName>
    <definedName name="wrn.aaPressRelease." hidden="1">{"ResultsSummaryNew",#N/A,FALSE,"ASX QTR";"Index",#N/A,FALSE,"ASX Ind";"ASXNew",#N/A,FALSE,"ASX QTR"}</definedName>
    <definedName name="wrn.aaPressRelease._1" localSheetId="10" hidden="1">{"ResultsSummaryNew",#N/A,FALSE,"ASX QTR";"Index",#N/A,FALSE,"ASX Ind";"ASXNew",#N/A,FALSE,"ASX QTR"}</definedName>
    <definedName name="wrn.aaPressRelease._1" localSheetId="1" hidden="1">{"ResultsSummaryNew",#N/A,FALSE,"ASX QTR";"Index",#N/A,FALSE,"ASX Ind";"ASXNew",#N/A,FALSE,"ASX QTR"}</definedName>
    <definedName name="wrn.aaPressRelease._1" localSheetId="5" hidden="1">{"ResultsSummaryNew",#N/A,FALSE,"ASX QTR";"Index",#N/A,FALSE,"ASX Ind";"ASXNew",#N/A,FALSE,"ASX QTR"}</definedName>
    <definedName name="wrn.aaPressRelease._1" localSheetId="11" hidden="1">{"ResultsSummaryNew",#N/A,FALSE,"ASX QTR";"Index",#N/A,FALSE,"ASX Ind";"ASXNew",#N/A,FALSE,"ASX QTR"}</definedName>
    <definedName name="wrn.aaPressRelease._1" localSheetId="8" hidden="1">{"ResultsSummaryNew",#N/A,FALSE,"ASX QTR";"Index",#N/A,FALSE,"ASX Ind";"ASXNew",#N/A,FALSE,"ASX QTR"}</definedName>
    <definedName name="wrn.aaPressRelease._1" localSheetId="9" hidden="1">{"ResultsSummaryNew",#N/A,FALSE,"ASX QTR";"Index",#N/A,FALSE,"ASX Ind";"ASXNew",#N/A,FALSE,"ASX QTR"}</definedName>
    <definedName name="wrn.aaPressRelease._1" hidden="1">{"ResultsSummaryNew",#N/A,FALSE,"ASX QTR";"Index",#N/A,FALSE,"ASX Ind";"ASXNew",#N/A,FALSE,"ASX QTR"}</definedName>
    <definedName name="wrn.Accounts." localSheetId="10" hidden="1">{"BSPLCF",#N/A,FALSE,"BS, PL, Cash flow";"BSPLCF_CONTD",#N/A,FALSE,"BS,PL,CF_contd"}</definedName>
    <definedName name="wrn.Accounts." localSheetId="1" hidden="1">{"BSPLCF",#N/A,FALSE,"BS, PL, Cash flow";"BSPLCF_CONTD",#N/A,FALSE,"BS,PL,CF_contd"}</definedName>
    <definedName name="wrn.Accounts." localSheetId="5" hidden="1">{"BSPLCF",#N/A,FALSE,"BS, PL, Cash flow";"BSPLCF_CONTD",#N/A,FALSE,"BS,PL,CF_contd"}</definedName>
    <definedName name="wrn.Accounts." localSheetId="11" hidden="1">{"BSPLCF",#N/A,FALSE,"BS, PL, Cash flow";"BSPLCF_CONTD",#N/A,FALSE,"BS,PL,CF_contd"}</definedName>
    <definedName name="wrn.Accounts." localSheetId="8" hidden="1">{"BSPLCF",#N/A,FALSE,"BS, PL, Cash flow";"BSPLCF_CONTD",#N/A,FALSE,"BS,PL,CF_contd"}</definedName>
    <definedName name="wrn.Accounts." localSheetId="9" hidden="1">{"BSPLCF",#N/A,FALSE,"BS, PL, Cash flow";"BSPLCF_CONTD",#N/A,FALSE,"BS,PL,CF_contd"}</definedName>
    <definedName name="wrn.Accounts." hidden="1">{"BSPLCF",#N/A,FALSE,"BS, PL, Cash flow";"BSPLCF_CONTD",#N/A,FALSE,"BS,PL,CF_contd"}</definedName>
    <definedName name="wrn.Accounts._1" localSheetId="10" hidden="1">{"BSPLCF",#N/A,FALSE,"BS, PL, Cash flow";"BSPLCF_CONTD",#N/A,FALSE,"BS,PL,CF_contd"}</definedName>
    <definedName name="wrn.Accounts._1" localSheetId="1" hidden="1">{"BSPLCF",#N/A,FALSE,"BS, PL, Cash flow";"BSPLCF_CONTD",#N/A,FALSE,"BS,PL,CF_contd"}</definedName>
    <definedName name="wrn.Accounts._1" localSheetId="5" hidden="1">{"BSPLCF",#N/A,FALSE,"BS, PL, Cash flow";"BSPLCF_CONTD",#N/A,FALSE,"BS,PL,CF_contd"}</definedName>
    <definedName name="wrn.Accounts._1" localSheetId="11" hidden="1">{"BSPLCF",#N/A,FALSE,"BS, PL, Cash flow";"BSPLCF_CONTD",#N/A,FALSE,"BS,PL,CF_contd"}</definedName>
    <definedName name="wrn.Accounts._1" localSheetId="8" hidden="1">{"BSPLCF",#N/A,FALSE,"BS, PL, Cash flow";"BSPLCF_CONTD",#N/A,FALSE,"BS,PL,CF_contd"}</definedName>
    <definedName name="wrn.Accounts._1" localSheetId="9" hidden="1">{"BSPLCF",#N/A,FALSE,"BS, PL, Cash flow";"BSPLCF_CONTD",#N/A,FALSE,"BS,PL,CF_contd"}</definedName>
    <definedName name="wrn.Accounts._1" hidden="1">{"BSPLCF",#N/A,FALSE,"BS, PL, Cash flow";"BSPLCF_CONTD",#N/A,FALSE,"BS,PL,CF_contd"}</definedName>
    <definedName name="wrn.PressRelease." localSheetId="10" hidden="1">{"analyst",#N/A,FALSE,"Result";"Index",#N/A,FALSE,"Index";"asx1",#N/A,FALSE,"ASX1";"asx2",#N/A,FALSE,"ASX2";"Review",#N/A,FALSE,"Review";"Analyst",#N/A,FALSE,"Analyst"}</definedName>
    <definedName name="wrn.PressRelease." localSheetId="1" hidden="1">{"analyst",#N/A,FALSE,"Result";"Index",#N/A,FALSE,"Index";"asx1",#N/A,FALSE,"ASX1";"asx2",#N/A,FALSE,"ASX2";"Review",#N/A,FALSE,"Review";"Analyst",#N/A,FALSE,"Analyst"}</definedName>
    <definedName name="wrn.PressRelease." localSheetId="5" hidden="1">{"analyst",#N/A,FALSE,"Result";"Index",#N/A,FALSE,"Index";"asx1",#N/A,FALSE,"ASX1";"asx2",#N/A,FALSE,"ASX2";"Review",#N/A,FALSE,"Review";"Analyst",#N/A,FALSE,"Analyst"}</definedName>
    <definedName name="wrn.PressRelease." localSheetId="11" hidden="1">{"analyst",#N/A,FALSE,"Result";"Index",#N/A,FALSE,"Index";"asx1",#N/A,FALSE,"ASX1";"asx2",#N/A,FALSE,"ASX2";"Review",#N/A,FALSE,"Review";"Analyst",#N/A,FALSE,"Analyst"}</definedName>
    <definedName name="wrn.PressRelease." localSheetId="8" hidden="1">{"analyst",#N/A,FALSE,"Result";"Index",#N/A,FALSE,"Index";"asx1",#N/A,FALSE,"ASX1";"asx2",#N/A,FALSE,"ASX2";"Review",#N/A,FALSE,"Review";"Analyst",#N/A,FALSE,"Analyst"}</definedName>
    <definedName name="wrn.PressRelease." localSheetId="9" hidden="1">{"analyst",#N/A,FALSE,"Result";"Index",#N/A,FALSE,"Index";"asx1",#N/A,FALSE,"ASX1";"asx2",#N/A,FALSE,"ASX2";"Review",#N/A,FALSE,"Review";"Analyst",#N/A,FALSE,"Analyst"}</definedName>
    <definedName name="wrn.PressRelease." hidden="1">{"analyst",#N/A,FALSE,"Result";"Index",#N/A,FALSE,"Index";"asx1",#N/A,FALSE,"ASX1";"asx2",#N/A,FALSE,"ASX2";"Review",#N/A,FALSE,"Review";"Analyst",#N/A,FALSE,"Analyst"}</definedName>
    <definedName name="wrn.PressRelease._1" localSheetId="10" hidden="1">{"analyst",#N/A,FALSE,"Result";"Index",#N/A,FALSE,"Index";"asx1",#N/A,FALSE,"ASX1";"asx2",#N/A,FALSE,"ASX2";"Review",#N/A,FALSE,"Review";"Analyst",#N/A,FALSE,"Analyst"}</definedName>
    <definedName name="wrn.PressRelease._1" localSheetId="1" hidden="1">{"analyst",#N/A,FALSE,"Result";"Index",#N/A,FALSE,"Index";"asx1",#N/A,FALSE,"ASX1";"asx2",#N/A,FALSE,"ASX2";"Review",#N/A,FALSE,"Review";"Analyst",#N/A,FALSE,"Analyst"}</definedName>
    <definedName name="wrn.PressRelease._1" localSheetId="5" hidden="1">{"analyst",#N/A,FALSE,"Result";"Index",#N/A,FALSE,"Index";"asx1",#N/A,FALSE,"ASX1";"asx2",#N/A,FALSE,"ASX2";"Review",#N/A,FALSE,"Review";"Analyst",#N/A,FALSE,"Analyst"}</definedName>
    <definedName name="wrn.PressRelease._1" localSheetId="11" hidden="1">{"analyst",#N/A,FALSE,"Result";"Index",#N/A,FALSE,"Index";"asx1",#N/A,FALSE,"ASX1";"asx2",#N/A,FALSE,"ASX2";"Review",#N/A,FALSE,"Review";"Analyst",#N/A,FALSE,"Analyst"}</definedName>
    <definedName name="wrn.PressRelease._1" localSheetId="8" hidden="1">{"analyst",#N/A,FALSE,"Result";"Index",#N/A,FALSE,"Index";"asx1",#N/A,FALSE,"ASX1";"asx2",#N/A,FALSE,"ASX2";"Review",#N/A,FALSE,"Review";"Analyst",#N/A,FALSE,"Analyst"}</definedName>
    <definedName name="wrn.PressRelease._1" localSheetId="9" hidden="1">{"analyst",#N/A,FALSE,"Result";"Index",#N/A,FALSE,"Index";"asx1",#N/A,FALSE,"ASX1";"asx2",#N/A,FALSE,"ASX2";"Review",#N/A,FALSE,"Review";"Analyst",#N/A,FALSE,"Analyst"}</definedName>
    <definedName name="wrn.PressRelease._1" hidden="1">{"analyst",#N/A,FALSE,"Result";"Index",#N/A,FALSE,"Index";"asx1",#N/A,FALSE,"ASX1";"asx2",#N/A,FALSE,"ASX2";"Review",#N/A,FALSE,"Review";"Analyst",#N/A,FALSE,"Analyst"}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87" l="1"/>
  <c r="D16" i="87"/>
  <c r="C16" i="87"/>
  <c r="G17" i="87"/>
  <c r="D17" i="87"/>
  <c r="C17" i="87"/>
  <c r="C165" i="62" l="1"/>
  <c r="G21" i="87" l="1"/>
  <c r="C21" i="87"/>
  <c r="G20" i="87"/>
  <c r="D20" i="87"/>
  <c r="G19" i="87"/>
  <c r="C19" i="87"/>
  <c r="C18" i="87"/>
  <c r="G18" i="87"/>
  <c r="G15" i="87"/>
  <c r="G14" i="87"/>
  <c r="G13" i="87"/>
  <c r="F18" i="87"/>
  <c r="D18" i="87"/>
  <c r="C15" i="87"/>
  <c r="D15" i="87"/>
  <c r="C14" i="87"/>
  <c r="C13" i="87"/>
  <c r="F21" i="87"/>
  <c r="D21" i="87"/>
  <c r="F20" i="87"/>
  <c r="C20" i="87"/>
  <c r="F19" i="87"/>
  <c r="D19" i="87"/>
  <c r="F17" i="87"/>
  <c r="F16" i="87"/>
  <c r="F15" i="87"/>
  <c r="F14" i="87"/>
  <c r="D14" i="87"/>
  <c r="F13" i="87"/>
  <c r="D13" i="87"/>
  <c r="C37" i="87"/>
  <c r="D37" i="87"/>
  <c r="E37" i="87"/>
  <c r="F37" i="87"/>
  <c r="G37" i="87"/>
  <c r="H37" i="87"/>
  <c r="I37" i="87"/>
  <c r="J37" i="87"/>
  <c r="C38" i="87"/>
  <c r="D38" i="87"/>
  <c r="E38" i="87"/>
  <c r="F38" i="87"/>
  <c r="G38" i="87"/>
  <c r="H38" i="87"/>
  <c r="I38" i="87"/>
  <c r="J38" i="87"/>
  <c r="C39" i="87"/>
  <c r="D39" i="87"/>
  <c r="E39" i="87"/>
  <c r="F39" i="87"/>
  <c r="G39" i="87"/>
  <c r="H39" i="87"/>
  <c r="I39" i="87"/>
  <c r="J39" i="87"/>
  <c r="C42" i="87"/>
  <c r="D42" i="87"/>
  <c r="E42" i="87"/>
  <c r="F42" i="87"/>
  <c r="G42" i="87"/>
  <c r="H42" i="87"/>
  <c r="I42" i="87"/>
  <c r="J42" i="87"/>
  <c r="K47" i="87"/>
  <c r="K48" i="87"/>
  <c r="K51" i="87"/>
  <c r="K52" i="87"/>
  <c r="K59" i="87"/>
  <c r="K60" i="87"/>
  <c r="F69" i="87"/>
  <c r="I69" i="87"/>
  <c r="K70" i="87"/>
  <c r="K84" i="87"/>
  <c r="C85" i="87"/>
  <c r="D85" i="87"/>
  <c r="E85" i="87"/>
  <c r="F85" i="87"/>
  <c r="G85" i="87"/>
  <c r="H85" i="87"/>
  <c r="I85" i="87"/>
  <c r="J85" i="87"/>
  <c r="K85" i="87"/>
  <c r="C88" i="87"/>
  <c r="D88" i="87"/>
  <c r="E88" i="87"/>
  <c r="F88" i="87"/>
  <c r="G88" i="87"/>
  <c r="H88" i="87"/>
  <c r="I88" i="87"/>
  <c r="J88" i="87"/>
  <c r="C90" i="87"/>
  <c r="D90" i="87"/>
  <c r="E90" i="87"/>
  <c r="F90" i="87"/>
  <c r="G90" i="87"/>
  <c r="H90" i="87"/>
  <c r="I90" i="87"/>
  <c r="J90" i="87"/>
  <c r="C91" i="87"/>
  <c r="D91" i="87"/>
  <c r="E91" i="87"/>
  <c r="F91" i="87"/>
  <c r="G91" i="87"/>
  <c r="H91" i="87"/>
  <c r="I91" i="87"/>
  <c r="J91" i="87"/>
  <c r="C180" i="62" l="1"/>
  <c r="C121" i="62"/>
  <c r="C118" i="62"/>
  <c r="C108" i="62"/>
</calcChain>
</file>

<file path=xl/sharedStrings.xml><?xml version="1.0" encoding="utf-8"?>
<sst xmlns="http://schemas.openxmlformats.org/spreadsheetml/2006/main" count="1864" uniqueCount="1244">
  <si>
    <t>United Nations Sustainable Development Goals (UN SDGs)</t>
  </si>
  <si>
    <t>Global Reporting Initiative (GRI) Index</t>
  </si>
  <si>
    <t>ICMM Social and Economic Reporting Framework Index</t>
  </si>
  <si>
    <t xml:space="preserve">Task Force on Climate-Related Financial Disclosures (TCFD) Index </t>
  </si>
  <si>
    <t xml:space="preserve">CA100+ Net Zero Company Benchmark </t>
  </si>
  <si>
    <t>Sustainability Databook 2023</t>
  </si>
  <si>
    <t>ICMM MINING PRINCIPLES</t>
  </si>
  <si>
    <t>This tab is subject to assurance by KPMG - refer to the Assurance tab for further information.</t>
  </si>
  <si>
    <t>In line with our ICMM membership requirements and transparency commitments, we obtain independent assurance over selected sustainability information. The Sustainability Committee reviews our external assurance provider, KPMG’s, sustainability assurance scope and endorses it to the Risk and Audit Committee. Read more about our FY24 Independent Assurance Report in the Assurance tab.</t>
  </si>
  <si>
    <t>ICMM Principle</t>
  </si>
  <si>
    <t>Principle</t>
  </si>
  <si>
    <t>Reference location</t>
  </si>
  <si>
    <t>Principle 1: Ethical Business</t>
  </si>
  <si>
    <t>Apply ethical business practices and sound systems of corporate governance and transparency to support sustainable development.</t>
  </si>
  <si>
    <r>
      <t xml:space="preserve">2023 Corporate Governance Statement available at </t>
    </r>
    <r>
      <rPr>
        <i/>
        <u/>
        <sz val="9.5"/>
        <color rgb="FFFF00FF"/>
        <rFont val="Arial"/>
        <family val="2"/>
        <scheme val="minor"/>
      </rPr>
      <t>www.south32.net</t>
    </r>
    <r>
      <rPr>
        <sz val="9.5"/>
        <color rgb="FFFF00FF"/>
        <rFont val="Arial"/>
        <family val="2"/>
        <scheme val="minor"/>
      </rPr>
      <t xml:space="preserve">
2023 Sustainable Development Report - Ethics and business integrity (page 49-51)
2023 Sustainable Development Report - Responsible value chain (page 57-61)</t>
    </r>
  </si>
  <si>
    <t xml:space="preserve">Principle 2: Decision Making </t>
  </si>
  <si>
    <t>Integrate sustainable development in corporate strategy and decision-making processes.</t>
  </si>
  <si>
    <r>
      <t xml:space="preserve">2023 Corporate Governance Statement available at </t>
    </r>
    <r>
      <rPr>
        <i/>
        <u/>
        <sz val="9.5"/>
        <color rgb="FFFF00FF"/>
        <rFont val="Arial"/>
        <family val="2"/>
        <scheme val="minor"/>
      </rPr>
      <t xml:space="preserve">www.south32.net
</t>
    </r>
    <r>
      <rPr>
        <sz val="9.5"/>
        <color rgb="FFFF00FF"/>
        <rFont val="Arial"/>
        <family val="2"/>
        <scheme val="minor"/>
      </rPr>
      <t xml:space="preserve">2023 Sustainable Development Report - Protecting and respecting our people (19-33)
2023 Sustainable Development Report - Operating ethically and responsibly (page 48-61)
2023 Sustainable Development Report - Managing our environmental impact (page 62-86)
2023 Sustainable Development Report - Addressing climate change (page 87-117)
</t>
    </r>
  </si>
  <si>
    <t xml:space="preserve">Principle 3: Human Rights </t>
  </si>
  <si>
    <t>Respect human rights and the interests, cultures, customs and values of employees and communities affected by our activities.</t>
  </si>
  <si>
    <t>2023 Sustainable Development Report - People and culture (page 28-33)
2023 Sustainable Development Report - Delivering value to society (page 34-47)
2023 Sustainable Development Report - Human rights (page 52-56)
2023 Sustainable Development Report - Responsible value chain (page 57-61)
2023 Sustainable Development Report - Water (page 63-67)
2023 Sustainable Development Report - Tailings (page 74-77)
2023 Sustainable Development Report - Closure (page 83-86)</t>
  </si>
  <si>
    <t xml:space="preserve">Principle 4: Risk Management </t>
  </si>
  <si>
    <t>Implement effective risk-management strategies and systems based on sound science, and which account for stakeholder perceptions of risk.</t>
  </si>
  <si>
    <t>2023 Sustainable Development Report - Health and safety (page 20-27)
2023 Sustainable Development Report - Partnering with communities (page 35-40)
2023 Sustainable Development Report - Human rights (page 52-56)
2023 Sustainable Development Report - Managing our environmental impact (page 62-86)
2023 Sustainable Development Report - Addressing climate change (page 87-117)</t>
  </si>
  <si>
    <t>Principle 5: Health and Safety</t>
  </si>
  <si>
    <t>Pursue continual improvement in health and safety performance with the ultimate goal of zero harm.</t>
  </si>
  <si>
    <t>2023 Sustainable Development Report - Health and safety (page 20-27)
2023 Sustainable Development Report - Tailings (page 74-77)</t>
  </si>
  <si>
    <t>Principle 6: Environmental Performance</t>
  </si>
  <si>
    <t>Pursue continual improvement in environmental performance issues, such as water stewardship, energy use and climate change.</t>
  </si>
  <si>
    <t>2023 Sustainable Development Report - Managing our environmental impact (page 62-86)
2023 Sustainable Development Report - Addressing climate change (page 87-117)</t>
  </si>
  <si>
    <t>Principle 7: Conservation of Biodiversity</t>
  </si>
  <si>
    <t>Contribute to the conservation of biodiversity and integrated approaches to land-use planning.</t>
  </si>
  <si>
    <t>2023 Sustainable Development Report - Biodiversity (page 68-73)
2023 Sustainable Development Report - Tailings (page 74-77)</t>
  </si>
  <si>
    <t>Principle 8: Responsible Production</t>
  </si>
  <si>
    <t>Facilitate and support the knowledge-base and systems for responsible design, use, re-use, recycling and disposal of products containing metals and minerals.</t>
  </si>
  <si>
    <t>2023 Sustainable Development Report - Responsible value chain (page 57-61)
2023 Sustainable Development Report - Tailings (page 74-77)
2023 Sustainable Development Report - Waste, contamination and other emissions (page 78-82)
2023 Sustainable Development Report - Closure (page 83-86)
2023 Sustainable Development Report - Addressing climate change (page 87-117)</t>
  </si>
  <si>
    <t xml:space="preserve">Principle 9: Social Performance </t>
  </si>
  <si>
    <t>Pursue continual improvement in social performance and contribute to the social, economic and institutional development of host countries and communities.</t>
  </si>
  <si>
    <t>2023 Sustainable Development Report - Delivering value to society (page 34-47)
2023 Sustainable Development Report - Responsible value chain (page 48-61)
2023 Sustainable Development Report - Tailings (page 74-77)
2023 Sustainable Development Report - Closure (page 83-86)</t>
  </si>
  <si>
    <t xml:space="preserve">Principle 10: Stakeholder Engagement </t>
  </si>
  <si>
    <t>Proactively engage key stakeholders on sustainable development challenges and opportunities in an open and transparent manner, effectively report and independently verify progress and performance.</t>
  </si>
  <si>
    <r>
      <t xml:space="preserve">2023 Sustainable Development Report - Our sustainability approach (page 12-18)
2023 Sustainable Development Report - Delivering value to society (page 34-47)
2023 Sustainable Development Report - Responsible value chain (page 57-61)
2023 Tax Transparency and Payments to Governments Report available at </t>
    </r>
    <r>
      <rPr>
        <i/>
        <u/>
        <sz val="9.5"/>
        <color rgb="FFFF00FF"/>
        <rFont val="Arial"/>
        <family val="2"/>
        <scheme val="minor"/>
      </rPr>
      <t>www.south32.net</t>
    </r>
  </si>
  <si>
    <t>Operation</t>
  </si>
  <si>
    <t>Meets</t>
  </si>
  <si>
    <t>Partially Meets</t>
  </si>
  <si>
    <t>Does not Meet</t>
  </si>
  <si>
    <t>Not Applicable</t>
  </si>
  <si>
    <t>Cannington</t>
  </si>
  <si>
    <t>-</t>
  </si>
  <si>
    <t>Cerro Matoso</t>
  </si>
  <si>
    <t>Hillside Aluminium</t>
  </si>
  <si>
    <t>Illawarra Metallurgical Coal (IMC)</t>
  </si>
  <si>
    <t>Mozal Aluminium</t>
  </si>
  <si>
    <t>Worsley Alumina</t>
  </si>
  <si>
    <t>Corporate</t>
  </si>
  <si>
    <t>(1) Overall conformance considers the total number of PEs that are rated 'Meets' against the PEs applicable to the operation only.</t>
  </si>
  <si>
    <t>IMC</t>
  </si>
  <si>
    <t>1.1 Establish systems to maintain compliance with applicable law.</t>
  </si>
  <si>
    <t></t>
  </si>
  <si>
    <t>Principle 2: Decision Making</t>
  </si>
  <si>
    <t>Principle 3: Human Rights</t>
  </si>
  <si>
    <t>3.2 Avoid the involuntary physical or economic displacement of families and communities. Where this is not possible apply the mitigation hierarchy and implement actions or remedies that address residual adverse effects to restore or improve livelihoods and standards of living of displaced people.</t>
  </si>
  <si>
    <t>3.3 Implement, based on risk, a human rights and security approach consistent with the Voluntary Principles on Security and Human Rights.</t>
  </si>
  <si>
    <t xml:space="preserve">3.7 Work to obtain the free, prior and informed consent of Indigenous Peoples where significant adverse impacts are likely to occur, as a result of relocation, disturbance of lands and territories or of critical cultural heritage, and capture the outcomes of engagement and consent processes in agreements. </t>
  </si>
  <si>
    <t>Principle 4: Risk Management</t>
  </si>
  <si>
    <t>4.1 Assess environmental and social risks and opportunities of new projects and of significant changes to existing operations in consultation with interested and affected stakeholders, and publicly disclose assessment results.</t>
  </si>
  <si>
    <t>4.2 Undertake risk-based due diligence on conflict and human rights that aligns with the OECD Due Diligence Guidance on Conflict Affected and High Risk Areas, when operating in, or sourcing from, a conflict-affected or high-risk area.</t>
  </si>
  <si>
    <t>Principle 9: Social Performance</t>
  </si>
  <si>
    <t xml:space="preserve">South32 does not have artisanal and small-scale mining (ASM) at our operations. </t>
  </si>
  <si>
    <t>Not applicable</t>
  </si>
  <si>
    <t>Principle 10: Stakeholder Engagement</t>
  </si>
  <si>
    <t>GLOBAL REPORTING INITIATIVE (GRI) INDEX</t>
  </si>
  <si>
    <t>GRI 2: General Disclosures 2021</t>
  </si>
  <si>
    <t>OMISSION</t>
  </si>
  <si>
    <t>GRI Coal Sector Standard</t>
  </si>
  <si>
    <t>Standard</t>
  </si>
  <si>
    <t>Disclosure title</t>
  </si>
  <si>
    <t>Disclosure requirements</t>
  </si>
  <si>
    <t>Reference location or explanation</t>
  </si>
  <si>
    <t>Requirements omitted</t>
  </si>
  <si>
    <t>Reason</t>
  </si>
  <si>
    <t>Explanation</t>
  </si>
  <si>
    <t>The organisation and its reporting practices</t>
  </si>
  <si>
    <t>2-1</t>
  </si>
  <si>
    <t>Organisational details</t>
  </si>
  <si>
    <t>a. report its legal name;
b. report its nature of ownership and legal form;
c. report the location of its headquarters;
d. report its countries of operation.</t>
  </si>
  <si>
    <t>2-2</t>
  </si>
  <si>
    <t>Entities included in the organisation's sustainability reporting</t>
  </si>
  <si>
    <t>a. list all its entities included in its sustainability reporting;
b. if the organisation has audited consolidated financial statements or financial information filed on public record, specify the differences between the list of entities included in its financial reporting and the list included in its sustainability reporting;
c. if the organisation consists of multiple entities, explain the approach used for consolidating the information, including:
i. whether the approach involves adjustments to information for minority interests;
ii. how the approach takes into account mergers, acquisitions, and disposal of entities or parts of entities;
iii. whether and how the approach differs across the disclosures in this Standard and across material topics.</t>
  </si>
  <si>
    <t>2-3</t>
  </si>
  <si>
    <t>Reporting period, frequency and contact point</t>
  </si>
  <si>
    <t>a. specify the reporting period for, and the frequency of, its sustainability reporting;
b. specify the reporting period for its financial reporting and, if it does not align with the period for its sustainability reporting, explain the reason for this;
c. report the publication date of the report or reported information;
d. specify the contact point for questions about the report or reported information.</t>
  </si>
  <si>
    <t>2-4</t>
  </si>
  <si>
    <t>Restatements of information</t>
  </si>
  <si>
    <t xml:space="preserve">a, report restatements of information made from previous reporting periods and explain:
i. the reasons for the restatements;
ii. the effect of the restatements.
</t>
  </si>
  <si>
    <t>2-5</t>
  </si>
  <si>
    <t>External assurance</t>
  </si>
  <si>
    <t>a. describe its policy and practice for seeking external assurance, including whether and how the highest governance body and senior executives are involved;
b. if the organisation’s sustainability reporting has been externally assured:
i. provide a link or reference to the external assurance report(s) or assurance statement(s);
ii. describe what has been assured and on what basis, including the assurance standards used, the level of assurance obtained, and any limitations of the assurance process;
iii. describe the relationship between the organisation and the assurance provider.</t>
  </si>
  <si>
    <t>2-6</t>
  </si>
  <si>
    <t>Activities, value chain and other business relationships</t>
  </si>
  <si>
    <t>a. report the sector(s) in which it is active;
b. describe its value chain, including:
i. the organisation’s activities, products, services, and markets served;
ii. the organisation’s supply chain;
iii. the entities downstream from the organisation and their activities;
c. report other relevant business relationships;
d. describe significant changes in 2-6-a, 2-6-b, and 2-6-c compared to the previous
reporting period.</t>
  </si>
  <si>
    <t>2-7</t>
  </si>
  <si>
    <t>Employees</t>
  </si>
  <si>
    <t>a. report the total number of employees, and a breakdown of this total by gender and by region;
b. report the total number of:
i. permanent employees, and a breakdown by gender and by region;
ii. temporary employees, and a breakdown by gender and by region;
iii. non-guaranteed hours employees, and a breakdown by gender and by region;
iv. full-time employees, and a breakdown by gender and by region;
v. part-time employees, and a breakdown by gender and by region;
c. describe the methodologies and assumptions used to compile the data, including whether the numbers are reported:
i. in head count, full-time equivalent (FTE), or using another methodology;
ii. at the end of the reporting period, as an average across the reporting period, or using another methodology;
d. report contextual information necessary to understand the data reported under 2-7-a and 2-7-b;
e. describe significant fluctuations in the number of employees during the reporting period and between reporting periods.</t>
  </si>
  <si>
    <t>2-8</t>
  </si>
  <si>
    <t>Workers who are not employees</t>
  </si>
  <si>
    <t>a. report the total number of workers who are not employees and whose work is controlled by the organisation and describe:
i. the most common types of worker and their contractual relationship with the organisation;
ii. the type of work they perform;
b. describe the methodologies and assumptions used to compile the data, including whether the number of workers who are not employees is reported:
i. in head count, full-time equivalent (FTE), or using another methodology;
ii. at the end of the reporting period, as an average across the reporting period, or using another methodology;
c. describe significant fluctuations in the number of workers who are not employees during the reporting period and between reporting periods.</t>
  </si>
  <si>
    <t>Information unavailable / incomplete</t>
  </si>
  <si>
    <t>Governance</t>
  </si>
  <si>
    <t>2-9</t>
  </si>
  <si>
    <t>Governance structure and composition</t>
  </si>
  <si>
    <t>a. describe its governance structure, including committees of the highest governance body;
b. list the committees of the highest governance body that are responsible for decision making on and overseeing the management of the organisation’s impacts on the economy, environment, and people;
c. describe the composition of the highest governance body and its committees by:
i. executive and non-executive members;
ii. independence;
iii. tenure of members on the governance body;
iv. number of other significant positions and commitments held by each member, and the nature of the commitments;
v. gender;
vi. under-represented social groups;
vii. competencies relevant to the impacts of the organisation;
viii. stakeholder representation.</t>
  </si>
  <si>
    <t>2-10</t>
  </si>
  <si>
    <t>Nomination and selection of the highest governance body</t>
  </si>
  <si>
    <t>a. describe the nomination and selection processes for the highest governance body and its committees;
b. describe the criteria used for nominating and selecting highest governance body members, including whether and how the following are taken into consideration:
i. views of stakeholders (including shareholders);
ii. diversity;
iii. independence;
iv. competencies relevant to the impacts of the organisation.</t>
  </si>
  <si>
    <t>2-11</t>
  </si>
  <si>
    <t>Chair of the highest governance body</t>
  </si>
  <si>
    <t>a. report whether the chair of the highest governance body is also a senior executive in the organisation;
b. if the chair is also a senior executive, explain their function within the organisation’s management, the reasons for this arrangement, and how conflicts of interest are prevented and mitigated.</t>
  </si>
  <si>
    <t>2-12</t>
  </si>
  <si>
    <t>Role of the highest governance body in overseeing the management of impacts</t>
  </si>
  <si>
    <t>a. describe the role of the highest governance body and of senior executives in developing, approving, and updating the organisation’s purpose, value or mission statements, strategies, policies, and goals related to sustainable development;
b. describe the role of the highest governance body in overseeing the organisation’s due diligence and other processes to identify and manage the organisation’s impacts on the economy, environment, and people, including:
i. whether and how the highest governance body engages with stakeholders to support these processes;
ii. how the highest governance body considers the outcomes of these processes;
c. describe the role of the highest governance body in reviewing the effectiveness of the organisation’s processes as described in 2-12-b, and report the frequency of this review.</t>
  </si>
  <si>
    <t xml:space="preserve">2-13 </t>
  </si>
  <si>
    <t>Delegation of responsibility for managing impacts</t>
  </si>
  <si>
    <t>a. describe how the highest governance body delegates responsibility for managing the organisation's impacts on the economy, environment, and people, including:
i. whether it has appointed any senior executives with responsibility for the management of impacts;
ii. whether it has delegated responsibility for the management of impacts to other employees;
b. describe the process and frequency for senior executives or other employees to report back to the highest governance body on the management of the organisation’s impacts on the economy, environment, and people.</t>
  </si>
  <si>
    <t xml:space="preserve">2-14 </t>
  </si>
  <si>
    <t>Role of the highest governance body in sustainability reporting</t>
  </si>
  <si>
    <t>a. report whether the highest governance body is responsible for reviewing and approving the reported information, including the organisation’s material topics, and if so, describe the process for reviewing and approving the information;
b. if the highest governance body is not responsible for reviewing and approving the reported information, including the organisation’s material topics, explain the reason for this.</t>
  </si>
  <si>
    <t xml:space="preserve">2-15 </t>
  </si>
  <si>
    <t>Conflicts of interest</t>
  </si>
  <si>
    <t>a. describe the processes for the highest governance body to ensure that conflicts of interest are prevented and mitigated;
b. report whether conflicts of interest are disclosed to stakeholders, including, at a minimum, conflicts of interest relating to:
i. cross-board membership;
ii. cross-shareholding with suppliers and other stakeholders;
iii. existence of controlling shareholders;
iv. related parties, their relationships, transactions, and outstanding balances.</t>
  </si>
  <si>
    <t xml:space="preserve">2-16 </t>
  </si>
  <si>
    <t>Communication of critical concerns</t>
  </si>
  <si>
    <t>a. describe whether and how critical concerns are communicated to the highest governance body;
b. report the total number and the nature of critical concerns that were communicated to the highest governance body during the reporting period.</t>
  </si>
  <si>
    <t>b. total number and the nature of critical concerns that were communicated to the highest governance body during the reporting period</t>
  </si>
  <si>
    <t>Confidentiality constraints</t>
  </si>
  <si>
    <t xml:space="preserve">2-17 </t>
  </si>
  <si>
    <t>Collective knowledge of the highest governance body</t>
  </si>
  <si>
    <t>a. report measures taken to advance the collective knowledge, skills, and experience of the highest governance body on sustainable development.</t>
  </si>
  <si>
    <t xml:space="preserve">2-18 </t>
  </si>
  <si>
    <t>Evaluation of the performance of the
highest governance body</t>
  </si>
  <si>
    <t>a. describe the processes for evaluating the performance of the highest governance body in overseeing the management of the organisation’s impacts on the economy, environment, and people;
b. report whether the evaluations are independent or not, and the frequency of the evaluations;
c. describe actions taken in response to the evaluations, including changes to the composition of the highest governance body and organisational practices.</t>
  </si>
  <si>
    <t xml:space="preserve">2-19 </t>
  </si>
  <si>
    <t>Remuneration policies</t>
  </si>
  <si>
    <t>a. describe the remuneration policies for members of the highest governance body and senior executives, including:
i. fixed pay and variable pay;
ii. sign-on bonuses or recruitment incentive payments;
iii. termination payments;
iv. clawbacks;
v. retirement benefits;
b. describe how the remuneration policies for members of the highest governance body and senior executives relate to their objectives and performance in relation to the management of the organisation’s impacts on the economy, environment, and people</t>
  </si>
  <si>
    <t xml:space="preserve">2-20 </t>
  </si>
  <si>
    <t>Process to determine remuneration</t>
  </si>
  <si>
    <t>a. describe the process for designing its remuneration policies and for determining remuneration, including:
i. whether independent highest governance body members or an independent remuneration committee oversees the process for determining remuneration;
ii. how the views of stakeholders (including shareholders) regarding remuneration are sought and taken into consideration;
iii. whether remuneration consultants are involved in determining remuneration and, if so, whether they are independent of the organisation, its highest governance body and senior executives;
b. report the results of votes of stakeholders (including shareholders) on remuneration policies and proposals, if applicable.</t>
  </si>
  <si>
    <t xml:space="preserve">2-21 </t>
  </si>
  <si>
    <t>Annual total compensation ratio</t>
  </si>
  <si>
    <t>a. report the ratio of the annual total compensation for the organisation’s highest-paid individual to the median annual total compensation for all employees (excluding the highest-paid individual);
b. report the ratio of the percentage increase in annual total compensation for the organisation’s highest-paid individual to the median percentage increase in annual total compensation for all employees (excluding the highest-paid individual);
c. report contextual information necessary to understand the data and how the data has been compiled.</t>
  </si>
  <si>
    <t>Strategy, policies and practices</t>
  </si>
  <si>
    <t xml:space="preserve">2-22 </t>
  </si>
  <si>
    <t>Statement on sustainable development strategy</t>
  </si>
  <si>
    <t>a. report a statement from the highest governance body or most senior executive of the organisation about the relevance of sustainable development to the organisation and its strategy for contributing to sustainable development.</t>
  </si>
  <si>
    <t xml:space="preserve">2-23 </t>
  </si>
  <si>
    <t>Policy commitments</t>
  </si>
  <si>
    <t>a. describe its policy commitments for responsible business conduct, including:
i. the authoritative intergovernmental instruments that the commitments reference;
ii. whether the commitments stipulate conducting due diligence;
iii. whether the commitments stipulate applying the precautionary principle;
iv. whether the commitments stipulate respecting human rights;
b. describe its specific policy commitment to respect human rights, including:
i. the internationally recognized human rights that the commitment covers;
ii. the categories of stakeholders, including at-risk or vulnerable groups, that the organisation gives particular attention to in the commitment;
c. provide links to the policy commitments if publicly available, or, if the policy commitments are not publicly available, explain the reason for this;
d. report the level at which each of the policy commitments was approved within the organisation, including whether this is the most senior level;
e. report the extent to which the policy commitments apply to the organisation’s activities and to its business relationships;
f. describe how the policy commitments are communicated to workers, business partners, and other relevant parties.</t>
  </si>
  <si>
    <t xml:space="preserve">2-24 </t>
  </si>
  <si>
    <t>Embedding policy commitments</t>
  </si>
  <si>
    <t>a. describe how it embeds each of its policy commitments for responsible business conduct throughout its activities and business relationships, including:
i. how it allocates responsibility to implement the commitments across different levels within the organisation;
ii. how it integrates the commitments into organisational strategies, operational policies, and operational procedures;
iii. how it implements its commitments with and through its business relationships;
iv. training that the organisation provides on implementing the commitments.</t>
  </si>
  <si>
    <t xml:space="preserve">2-25 </t>
  </si>
  <si>
    <t>Processes to remediate negative impacts</t>
  </si>
  <si>
    <t>a. describe its commitments to provide for or cooperate in the remediation of negative impacts that the organisation identifies it has caused or contributed to;
b. describe its approach to identify and address grievances, including the grievance mechanisms that the organisation has established or participates in;
c. describe other processes by which the organisation provides for or cooperates in the remediation of negative impacts that it identifies it has caused or contributed to;
d. describe how the stakeholders who are the intended users of the grievance mechanisms are involved in the design, review, operation, and improvement of these mechanisms;
e. describe how the organisation tracks the effectiveness of the grievance mechanisms and other remediation processes, and report examples of their effectiveness, including stakeholder feedback.</t>
  </si>
  <si>
    <t xml:space="preserve">2-26 </t>
  </si>
  <si>
    <t>Mechanisms for seeking advice and raising concerns</t>
  </si>
  <si>
    <t>a. describe the mechanisms for individuals to:
i. seek advice on implementing the organisation’s policies and practices for responsible business conduct;
ii. raise concerns about the organisation’s business conduct.</t>
  </si>
  <si>
    <t xml:space="preserve">2-27 </t>
  </si>
  <si>
    <t>Compliance with laws and regulations</t>
  </si>
  <si>
    <t>a. report the total number of significant instances of non-compliance with laws and regulations during the reporting period, and a breakdown of this total by:
i. instances for which fines were incurred;
ii. instances for which non-monetary sanctions were incurred;
b. report the total number and the monetary value of fines for instances of noncompliance with laws and regulations that were paid during the reporting period, and a breakdown of this total by:
i. fines for instances of non-compliance with laws and regulations that occurred in the current reporting period;
ii. fines for instances of non-compliance with laws and regulations that occurred in previous reporting periods;
c. describe the significant instances of non-compliance;
d. describe how it has determined significant instances of non-compliance.</t>
  </si>
  <si>
    <t xml:space="preserve">2-28 </t>
  </si>
  <si>
    <t>Membership associations</t>
  </si>
  <si>
    <t>a. report industry associations, other membership associations, and national or international advocacy organisations in which it participates in a significant role.</t>
  </si>
  <si>
    <t>Stakeholder engagement</t>
  </si>
  <si>
    <t xml:space="preserve">2-29 </t>
  </si>
  <si>
    <t>Approach to stakeholder engagement</t>
  </si>
  <si>
    <t>a. describe its approach to engaging with stakeholders, including:
i. the categories of stakeholders it engages with, and how they are identified;
ii. the purpose of the stakeholder engagement;
iii. how the organisation seeks to ensure meaningful engagement with stakeholders.</t>
  </si>
  <si>
    <t xml:space="preserve">2-30 </t>
  </si>
  <si>
    <t>Collective bargaining agreements</t>
  </si>
  <si>
    <t>a. report the percentage of total employees covered by collective bargaining agreements;
b. for employees not covered by collective bargaining agreements, report whether the organisation determines their working conditions and terms of employment based on collective bargaining agreements that cover its other employees or based on collective bargaining agreements from other organisations.</t>
  </si>
  <si>
    <t>GRI 3: Material Topics 2021</t>
  </si>
  <si>
    <t xml:space="preserve">3-1 </t>
  </si>
  <si>
    <t>Process to determine material topics</t>
  </si>
  <si>
    <t xml:space="preserve">3-2 </t>
  </si>
  <si>
    <t>List of material topics</t>
  </si>
  <si>
    <t>a. list its material topics;
b. report changes to the list of material topics compared to the previous reporting period.</t>
  </si>
  <si>
    <t xml:space="preserve">3-3 </t>
  </si>
  <si>
    <t>Management of material topics</t>
  </si>
  <si>
    <t>a. describe the actual and potential, negative and positive impacts on the economy, environment, and people, including impacts on their human rights;
b. report whether the organisation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organisation’s operational policies and procedures;
f. describe how engagement with stakeholders has informed the actions taken (3-3-d) and how it has informed whether the actions have been effective (3-3-e).</t>
  </si>
  <si>
    <t>Response to GRI 3-3 is provided for each material topic within the material topic-specific disclosures index below.</t>
  </si>
  <si>
    <t>Material Topic-Specific Disclosures</t>
  </si>
  <si>
    <t xml:space="preserve">Health and safety </t>
  </si>
  <si>
    <t>12.14.1</t>
  </si>
  <si>
    <t>GRI 403: Occupational Health and Safety 2018</t>
  </si>
  <si>
    <t>403-1</t>
  </si>
  <si>
    <t>Occupational health and safety management system</t>
  </si>
  <si>
    <t>a. a statement of whether an occupational health and safety management system has been implemented, including whether:
i. the system has been implemented because of legal requirements and, if so, a list of the requirements;
ii. the system has been implemented based on recognized risk management and/or management system standards/guidelines and, if so, a list of the standards/guidelines.
b. a description of the scope of workers, activities, and workplaces covered by the occupational health and safety management system, and an explanation of whether and, if so, why any workers, activities, or workplaces are not covered.</t>
  </si>
  <si>
    <t>12.14.2</t>
  </si>
  <si>
    <t>403-2</t>
  </si>
  <si>
    <t xml:space="preserve">Hazard identification, risk assessment, and incident investigation </t>
  </si>
  <si>
    <t>a. a description of the processes used to identify work-related hazards and assess risks on a routine and non-routine basis, and to apply the hierarchy of controls in order to eliminate hazards and minimize risks, including:
i. how the organisation ensures the quality of these processes, including the competency of persons who carry them out;
ii. how the results of these processes are used to evaluate and continually improve the occupational health and safety management system.
b. a description of the processes for workers to report work-related hazards and hazardous situations, and an explanation of how workers are protected against reprisals.
c. a description of the policies and processes for workers to remove themselves from work situations that they believe could cause injury or ill health, and an explanation of how workers are protected against reprisals.
d. a description of the processes used to investigate work-related incidents, including the processes to identify hazards and assess risks relating to the incidents, to determine corrective actions using the hierarchy of controls, and to determine improvements needed in the occupational health and safety management system.</t>
  </si>
  <si>
    <t>12.14.3</t>
  </si>
  <si>
    <t>403-3</t>
  </si>
  <si>
    <t>Occupational health services</t>
  </si>
  <si>
    <t>a. a description of the occupational health services’ functions that contribute to the identification and elimination of hazards and minimization of risks, and an explanation of how the organisation ensures the quality of these services and facilitates workers’ access to them.</t>
  </si>
  <si>
    <t>12.14.4</t>
  </si>
  <si>
    <t>403-4</t>
  </si>
  <si>
    <t>Worker participation, consultation and communication on occupational health and safety</t>
  </si>
  <si>
    <t>a. a description of the processes for worker participation and consultation in the development, implementation, and evaluation of the occupational health and safety management system, and for providing access to and communicating relevant information on occupational health and safety to workers.
b. where formal joint management-worker health and safety committees exist, a description of their responsibilities, meeting frequency, decision-making authority, and whether and, if so, why any workers are not represented by these committees.</t>
  </si>
  <si>
    <t>12.14.5</t>
  </si>
  <si>
    <t>403-5</t>
  </si>
  <si>
    <t>Worker training on occupational health and safety</t>
  </si>
  <si>
    <t>a. a description of any occupational health and safety training provided to workers, including generic training as well as training on specific work-related hazards, hazardous activities, or hazardous situations.</t>
  </si>
  <si>
    <t>12.14.6</t>
  </si>
  <si>
    <t>403-6</t>
  </si>
  <si>
    <t>Promotion of worker health</t>
  </si>
  <si>
    <t>a. an explanation of how the organisation facilitates workers’ access to non-occupational medical and healthcare services, and the scope of access provided.
b. a description of any voluntary health promotion services and programs offered to workers to address major non-work-related health risks, including the specific health risks addressed, and how the organisation facilitates workers’ access to these services and programs.</t>
  </si>
  <si>
    <t>12.14.7</t>
  </si>
  <si>
    <t>403-7</t>
  </si>
  <si>
    <t>Prevention and mitigation of occupational health and safety impacts directly linked by business relationships</t>
  </si>
  <si>
    <t>a. a description of the organisation’s approach to preventing or mitigating significant negative occupational health and safety impacts that are directly linked to its operations, products, or services by its business relationships, and the related hazards and risks.</t>
  </si>
  <si>
    <t>12.14.8</t>
  </si>
  <si>
    <t>403-8</t>
  </si>
  <si>
    <t>Workers covered by an occupational health and safety management system</t>
  </si>
  <si>
    <t>a. if the organisation has implemented an occupational health and safety management system based on legal requirements and/or recognized standards/guidelines:
i. the number and percentage of all employees and workers who are not employees but whose work and/or workplace is controlled by the organisation, who are covered by such a system;
ii. the number and percentage of all employees and workers who are not employees but whose work and/or workplace is controlled by the organisation, who are covered by such a system that has been internally audited;
iii. the number and percentage of all employees and workers who are not employees but whose work and/or workplace is controlled by the organisation, who are covered by such a system that has been audited or certified by an external party.
b. whether and, if so, why any workers have been excluded from this disclosure, including the types of worker excluded.
c. any contextual information necessary to understand how the data have been compiled, such as any standards, methodologies, and assumptions used.</t>
  </si>
  <si>
    <t>12.14.9</t>
  </si>
  <si>
    <t>403-9</t>
  </si>
  <si>
    <t>Work-related injuries</t>
  </si>
  <si>
    <t>a. for all employees: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b. for all workers who are not employees but whose work and/or workplace is controlled by the organisation: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c. the work-related hazards that pose a risk of high-consequence injury, including:
i. how these hazards have been determined;
ii. which of these hazards have caused or contributed to high-consequence injuries during the reporting period;
iii. actions taken or underway to eliminate these hazards and minimize risks using the hierarchy of controls.
d. any actions taken or underway to eliminate other work-related hazards and minimize risks using the hierarchy of controls.
e. whether the rates have been calculated based on 200,000 or 1,000,000 hours worked.
f. whether and, if so, why any workers have been excluded from this disclosure, including the types of worker excluded.
g. any contextual information necessary to understand how the data have been compiled, such as any standards, methodologies, and assumptions used.</t>
  </si>
  <si>
    <t>12.14.10</t>
  </si>
  <si>
    <t>403-10</t>
  </si>
  <si>
    <t>Work-related ill health</t>
  </si>
  <si>
    <t>a. for all employees:
i. The number of fatalities as a result of work-related ill health;
ii. The number of cases of recordable work-related ill health;
iii. The main types of work-related ill health.
b. For all workers who are not employees but whose work and/or workplace is controlled by the organisation:
i. The number of fatalities as a result of work-related ill health;
ii. The number of cases of recordable work-related ill health;
iii. The main types of work-related ill health.
c. The work-related hazards that pose a risk of ill health, including:
i. how these hazards have been determined;
ii. which of these hazards have caused or contributed to cases of ill health during the reporting period;
iii. actions taken or underway to eliminate these hazards and minimize risks using the hierarchy of controls.
d. Whether and, if so, why any workers have been excluded from this disclosure, including the types of worker excluded.
e. Any contextual information necessary to understand how the data have been compiled, such as any standards, methodologies, and assumptions used.</t>
  </si>
  <si>
    <t>12.14.11</t>
  </si>
  <si>
    <t>People and culture</t>
  </si>
  <si>
    <t>12.3.1; 12.15.1; 12.19.1</t>
  </si>
  <si>
    <t>GRI 201: Economic Performance 2016</t>
  </si>
  <si>
    <t>202-1</t>
  </si>
  <si>
    <t>Ratios of standard entry level wage by gender compared to local minimum wage</t>
  </si>
  <si>
    <t>a. when a significant proportion of employees are compensated based on wages subject to minimum wage rules, report the relevant ratio of the entry level wage by gender at significant locations of operation to the minimum wage.
b. when a significant proportion of other workers (excluding employees) performing the organisation’s activities are compensated based on wages subject to minimum wage rules, describe the actions taken to determine whether these workers are paid above the minimum wage.
c. whether a local minimum wage is absent or variable at significant locations of operation, by gender. In circumstances in which different minimums can be used as a reference, report which minimum wage is being used.
d. the definition used for ‘significant locations of operation’.</t>
  </si>
  <si>
    <t>All requirements omitted</t>
  </si>
  <si>
    <t>12.19.2</t>
  </si>
  <si>
    <t>GRI 202: Market Presence 2016</t>
  </si>
  <si>
    <t>202-2</t>
  </si>
  <si>
    <t>Proportion of senior management hired from the local community</t>
  </si>
  <si>
    <t>a. percentage of senior management at significant locations of operation that are hired from the local community.
b. the definition used for ‘senior management’.
c. the organisation’s geographical definition of ‘local’.
d. the definition used for ‘significant locations of operation’.</t>
  </si>
  <si>
    <t>12.8.3; 12.19.3</t>
  </si>
  <si>
    <t>GRI 401: Employment 2016</t>
  </si>
  <si>
    <t>401-1</t>
  </si>
  <si>
    <t>New employee hires and employee turnover</t>
  </si>
  <si>
    <t>a. total number and rate of new employee hires during the reporting period, by age group, gender and region.
b. total number and rate of employee turnover during the reporting period, by age group, gender and region.</t>
  </si>
  <si>
    <t>12.15.2</t>
  </si>
  <si>
    <t>401-2</t>
  </si>
  <si>
    <t>Benefits provided to full-time employees that are not provided to temporary or part-time employees</t>
  </si>
  <si>
    <t>a. benefits which are standard for full-time employees of the organisation but are not provided to temporary or part-time employees, by significant locations of operation. These include, as a minimum:
i. life insurance;
ii. health care;
iii. disability and invalidity coverage;
iv. parental leave;
v. retirement provision;
vi. stock ownership;
vii. others.
b. the definition used for ‘significant locations of operation’.</t>
  </si>
  <si>
    <t>12.15.3</t>
  </si>
  <si>
    <t>401-3</t>
  </si>
  <si>
    <t>Parental leave</t>
  </si>
  <si>
    <t>a. total number of employees that were entitled to parental leave, by gender.
b. total number of employees that took parental leave, by gender.
c. total number of employees that returned to work in the reporting period after parental
leave ended, by gender.
d. total number of employees that returned to work after parental leave ended that were
still employed 12 months after their return to work, by gender.
e. return to work and retention rates of employees that took parental leave, by gender.</t>
  </si>
  <si>
    <t>12.15.4; 12.19.4</t>
  </si>
  <si>
    <t>GRI 402: Labour Management Relations 2016</t>
  </si>
  <si>
    <t>402-1</t>
  </si>
  <si>
    <t>Minimum notice periods regarding operational changes</t>
  </si>
  <si>
    <t>a. minimum number of weeks’ notice typically provided to employees and their representatives prior to the implementation of significant operational changes that could substantially affect them.
b. for organisations with collective bargaining agreements, report whether the notice period and provisions for consultation and negotiation are specified in collective agreements.</t>
  </si>
  <si>
    <t>12.3.2; 12.15.5</t>
  </si>
  <si>
    <t>GRI 404: Training and Education 2016</t>
  </si>
  <si>
    <t>404-1</t>
  </si>
  <si>
    <t>Average hours of training per year per employee</t>
  </si>
  <si>
    <t>Average hours of training that the organisation’s employees have undertaken during the reporting period, by:
i. gender;
ii. employee category.</t>
  </si>
  <si>
    <t>This year we continued to mature our Group training and learning practices to build the necessary capabilities for our employees to be safe, productive and engaged in their roles.
Information on the average hours of training undertaken by employees is currently unavailable. We are working to improve our data collection processes and aim to improve our disclosures in future years.</t>
  </si>
  <si>
    <t>12.15.6; 12.19.5</t>
  </si>
  <si>
    <t>404-2</t>
  </si>
  <si>
    <t>Programs for upgrading employee skills and transition assistance programs</t>
  </si>
  <si>
    <t>a. Type and scope of programs implemented, and assistance provided to upgrade employee skills.
b. Transition assistance programs provided to facilitate continued employability and the management of career endings resulting from retirement or termination of employment</t>
  </si>
  <si>
    <t>12.3.3; 12.15.7</t>
  </si>
  <si>
    <t>404-3</t>
  </si>
  <si>
    <t>Percentage of employees receiving regular performance and career development reviews</t>
  </si>
  <si>
    <t>Percentage of total employees by gender and by employee category who received a regular performance and career development review during the reporting period.</t>
  </si>
  <si>
    <t>GRI 405: Diversity and Equal Opportunity 2016</t>
  </si>
  <si>
    <t>405-1</t>
  </si>
  <si>
    <t>Diversity of governance bodies and employees</t>
  </si>
  <si>
    <t>a. percentage of individuals within the organisation’s governance bodies in each of the following diversity categories:
i. gender;
ii. age group: under 30 years old, 30-50 years old, over 50 years old;
iii. other indicators of diversity where relevant (such as minority or vulnerable groups).
b. percentage of employees per employee category in each of the following diversity categories:
i. gender;
ii. age group: under 30 years old, 30-50 years old, over 50 years old;
iii. other indicators of diversity where relevant (such as minority or vulnerable groups).</t>
  </si>
  <si>
    <t>12.19.6</t>
  </si>
  <si>
    <t>405-2</t>
  </si>
  <si>
    <t>Ratio of basic salary and remuneration of women to men</t>
  </si>
  <si>
    <t>a. Ratio of the basic salary and remuneration of women to men for each employee category, by significant locations of operation.
b. The definition used for ‘significant locations of operation’.</t>
  </si>
  <si>
    <t>12.19.7</t>
  </si>
  <si>
    <t>GRI 406: Non-discrimination 2016</t>
  </si>
  <si>
    <t>406-1</t>
  </si>
  <si>
    <t>Incidents of discrimination and corrective actions taken</t>
  </si>
  <si>
    <t>a. total number of incidents of discrimination during the reporting period.
b. Status of the incidents and actions taken with reference to the following:
i. incident reviewed by the organisation;
ii. remediation plans being implemented;
iii. remediation plans that have been implemented, with results reviewed through routine internal management review processes;
iv. incident no longer subject to action.</t>
  </si>
  <si>
    <t>12.19.8</t>
  </si>
  <si>
    <t>GRI G4: Mining and Metals Sector Supplement 2010</t>
  </si>
  <si>
    <t>MM4</t>
  </si>
  <si>
    <t xml:space="preserve">Strikes and lockouts exceeding one week’s duration </t>
  </si>
  <si>
    <t>2.1  Identify the strikes exceeding one week’s duration, by country.
2.2 Identify lockouts exceeding one week’s duration, by country.
2.3 Report the total number of strikes and lock-outs that exceeded one week’s duration during the reporting period, by country.</t>
  </si>
  <si>
    <t>GRI 12 Coal Sector 2022</t>
  </si>
  <si>
    <t>12.11.3</t>
  </si>
  <si>
    <t>Reporting on rights of indigenous peoples</t>
  </si>
  <si>
    <t>12.11.4</t>
  </si>
  <si>
    <t>Partnering with communities</t>
  </si>
  <si>
    <t>12.9.1; 12.11.1</t>
  </si>
  <si>
    <t>GRI 411: Rights of Indigenous Peoples 2016</t>
  </si>
  <si>
    <t>411-1</t>
  </si>
  <si>
    <t>Incidents of violations involving rights of indigenous peoples</t>
  </si>
  <si>
    <t>a. total number of identified incidents of violations involving the rights of indigenous peoples during the reporting period.
b. status of the incidents and actions taken with reference to the following:
i. incident reviewed by the organisation;
ii. remediation plans being implemented;
iii. remediation plans that have been implemented, with results reviewed through routine internal management review processes;
iv. incident no longer subject to action.</t>
  </si>
  <si>
    <t>We engage with Indigenous, Traditional and Tribal Peoples using culturally appropriate methods throughout the mining lifecycle to foster relationships based on transparency and trust.
Information on the number of identified incidents of violation involving the rights of Indigenous, Traditional and Tribal Peoples is currently unavailable. We are working to improve our data collection processes and aim to improve our disclosures in future years.</t>
  </si>
  <si>
    <t>12.11.2</t>
  </si>
  <si>
    <t>GRI 413: Local Communities 2016</t>
  </si>
  <si>
    <t>413-1</t>
  </si>
  <si>
    <t>Operations with local community engagement, impact assessments, and development programs</t>
  </si>
  <si>
    <t>a. percentage of operations with implemented local community engagement, impact assessments, 
and/or development programs, including the use of: 
i. social impact assessments, including gender impact assessments, based on participatory processes; 
ii. environmental impact assessments and ongoing monitoring; 
iii. public disclosure of results of environmental and social impact assessments; 
iv. local community development programs based on local communities’ needs; 
v. stakeholder engagement plans based on stakeholder mapping; 
vi. broad based local community consultation committees and processes that include vulnerable groups; 
vii. works councils, occupational health and safety committees and other worker representation bodies to deal with impacts;
viii. formal local community grievance processes.</t>
  </si>
  <si>
    <t>12.9.2</t>
  </si>
  <si>
    <t>413-2</t>
  </si>
  <si>
    <t>Operations with significant actual and potential negative impacts on local communities</t>
  </si>
  <si>
    <t>a. operations with significant actual and potential negative impacts on local communities, including:
i. the location of the operations;
ii. the significant actual and potential negative impacts of operations.</t>
  </si>
  <si>
    <t xml:space="preserve">We understand that mining has the potential to have both positive and negative impacts on communities. We are committed to improving people’s lives and seek to create and sustain social, environmental and economic value wherever we operate.
Information on the total number of operations with significant actual and potential impact on local communities is currently unavailable. We are working to improve our reporting boundaries for this metric and aim to improve our disclosures in future years. </t>
  </si>
  <si>
    <t>12.9.3</t>
  </si>
  <si>
    <t>MM5</t>
  </si>
  <si>
    <t>Total number of operations taking place in or adjacent to Indigenous peoples’ territories, and number and percentage of operations or sites where there are formal agreements with indigenous peoples’ communities</t>
  </si>
  <si>
    <t xml:space="preserve">2.4. report the number of sites on or adjacent to indigenous territories 
2.5. report the number or percentage of these sites covered by formal benefit agreements or community development plans with indigenous communities. </t>
  </si>
  <si>
    <t>MM6</t>
  </si>
  <si>
    <t>Number and description of significant disputes related to land use, customary rights of local communities and indigenous peoples</t>
  </si>
  <si>
    <t>2.1 identify significant disputes relating to land or resource use of local communities and Indigenous Peoples associated with current, planned or proposed future operations of the reporting organisation. The criteria for classifying disputes as ‘significant’ should be reported. 
2.2 report the number of these disputes, and describe their nature.</t>
  </si>
  <si>
    <t>MM7</t>
  </si>
  <si>
    <t>The extent to which grievance mechanisms were used to resolve disputes relating to land use, customary rights of local communities and indigenous peoples, and the outcomes</t>
  </si>
  <si>
    <t>2.1 refer to the disputes relating to land or resource use of local communities and Indigenous Peoples as reported in MM6.
2.2 report the status of the disputes and actions taken, including the use and outcome of any grievance procedures.</t>
  </si>
  <si>
    <t>MM8</t>
  </si>
  <si>
    <t>Number (and percentage) of company operating sites where artisanal and small-scale mining takes place on, or adjacent to, the site; the associated risks and the actions taken to manage and mitigate these risks</t>
  </si>
  <si>
    <t>2.1 identify where ASM takes place on or adjacent to company sites, or presents risks to the company’s operations.
2.2 report these sites as a number and as a percentage of the company’s total operating sites.
2.3 report the nature of the risks and the actions taken to manage and mitigate them.</t>
  </si>
  <si>
    <t>MM9</t>
  </si>
  <si>
    <t>Sites where resettlements took place, the number of households resettled in each, and how their livelihoods were affected in the process</t>
  </si>
  <si>
    <t>2.1 identify sites where resettlement of a community occurred.
2.2 report the number of households involved in any resettlement program. If available, the number of individuals or an informed estimate can also be reported.
2.3 report the consultation processes and measures put in place to re-establish the affected community, to mitigate any impacts of relocation, and the outcomes in terms of livelihoods, including sustainable land use.
2.4 report any significant disputes related to resettlement and the processes employed to resolve outstanding issues.</t>
  </si>
  <si>
    <t>12.9.4</t>
  </si>
  <si>
    <t>Reporting on local communities</t>
  </si>
  <si>
    <t xml:space="preserve">201-1 </t>
  </si>
  <si>
    <t>Direct economic value</t>
  </si>
  <si>
    <t>a. direct economic value generated and distributed (EVG&amp;D) on an accruals basis, including the basic components for the organisation’s global operations as listed below. If data are presented on a cash basis, report the justification for this decision in addition to reporting the following basic components:
 i. direct economic value generated: revenues;
 ii. economic value distributed: operating costs, employee wages and benefits, payments to providers of capital, payments to government by country, and community investments; 
 iii. economic value retained: ‘direct economic value generated’ less ‘economic value distributed’. 
b. where significant, report EVG&amp;D separately at country, regional, or market levels, and the criteria used for defining significance.</t>
  </si>
  <si>
    <t>12.8.2; 12.21.2</t>
  </si>
  <si>
    <t>201-4</t>
  </si>
  <si>
    <t>Financial assistance received from government</t>
  </si>
  <si>
    <t>12.21.3</t>
  </si>
  <si>
    <t>GRI 203: Indirect Economic Impacts 2016</t>
  </si>
  <si>
    <t>203-1</t>
  </si>
  <si>
    <t>Infrastructure investments and services supported</t>
  </si>
  <si>
    <t>12.8.4</t>
  </si>
  <si>
    <t>203-2</t>
  </si>
  <si>
    <t>Significant indirect economic impacts</t>
  </si>
  <si>
    <t>a. examples of significant identified indirect economic impacts of the organisation, including positive and negative impacts.
b. significance of the indirect economic impacts in the context of external benchmarks and stakeholder priorities, such as national and international standards, protocols, and policy agendas.</t>
  </si>
  <si>
    <t>12.8.5</t>
  </si>
  <si>
    <t>GRI 207: Tax 2019</t>
  </si>
  <si>
    <t>207-1</t>
  </si>
  <si>
    <t>Approach to tax</t>
  </si>
  <si>
    <t>12.21.4</t>
  </si>
  <si>
    <t>207-2</t>
  </si>
  <si>
    <t>Tax governance, control, and risk
management</t>
  </si>
  <si>
    <t>12.21.5</t>
  </si>
  <si>
    <t>207-3</t>
  </si>
  <si>
    <t>Stakeholder engagement and
management of concerns related to tax</t>
  </si>
  <si>
    <t>12.21.6</t>
  </si>
  <si>
    <t>207-4</t>
  </si>
  <si>
    <t>Country-by-country reporting</t>
  </si>
  <si>
    <t>12.21.7</t>
  </si>
  <si>
    <t>12.21.8</t>
  </si>
  <si>
    <t>Ethics and business integrity</t>
  </si>
  <si>
    <t>12.20.1; 12.22.1</t>
  </si>
  <si>
    <t>GRI 205: Anti-corruption 2016</t>
  </si>
  <si>
    <t>205-1</t>
  </si>
  <si>
    <t>Operations assessed for risks related to corruption</t>
  </si>
  <si>
    <t>a. total number and percentage of operations assessed for risks related to corruption.
b. significant risks related to corruption identified through the risk assessment.</t>
  </si>
  <si>
    <t xml:space="preserve">As part of our commitment to act ethically, responsibly and lawfully, we have an ABC Policy and operate a risk-based ABC compliance program.
Information on the number and percentage of operations assessed for risks related to corruption is currently not disclosed, and we will work towards improving our disclosures in future years. </t>
  </si>
  <si>
    <t>12.20.2</t>
  </si>
  <si>
    <t>Describe the approach to contract transparency, including:
- whether contracts and licenses are made publicly available and, if so, where they are published;
- if contracts or licenses are not publicly available, the reason for this and actions taken to make them public in the future.</t>
  </si>
  <si>
    <t>12.20.5</t>
  </si>
  <si>
    <t>205-2</t>
  </si>
  <si>
    <t>Communication and training about anti-corruption policies and procedures</t>
  </si>
  <si>
    <t>a. total number and percentage of governance body members that the organisation’s anti-corruption policies and procedures have been communicated to, broken down by region.
b. total number and percentage of employees that the organisation’s anti-corruption policies and procedures have been communicated to, broken down by employee category and region.
c. total number and percentage of business partners that the organisation’s anti-corruption policies and procedures have been communicated to, broken down by type of business partner and region. Describe if the organisation’s anti-corruption policies and procedures have been communicated to any other persons or organisations.
d. total number and percentage of governance body members that have received training on anti-corruption, broken down by region.
e. total number and percentage of employees that have received training on anticorruption, broken down by employee category and region.</t>
  </si>
  <si>
    <t>12.20.3</t>
  </si>
  <si>
    <t>205-3</t>
  </si>
  <si>
    <t>Confirmed incidents of corruption and actions taken</t>
  </si>
  <si>
    <t>a. total number and nature of confirmed incidents of corruption.
b. total number of confirmed incidents in which employees were dismissed or disciplined for corruption.
c. total number of confirmed incidents when contracts with business partners were terminated or not renewed due to violations related to corruption.
d. public legal cases regarding corruption brought against the organisation or its employees during the reporting period and the outcomes of such cases.</t>
  </si>
  <si>
    <t>12.20.4</t>
  </si>
  <si>
    <t>12.20.6</t>
  </si>
  <si>
    <t>GRI 206: Anti-competitive Behaviour 2016</t>
  </si>
  <si>
    <t>206-1</t>
  </si>
  <si>
    <t>Legal actions for anti-competitive behaviour, anti-trust, and monopoly practices</t>
  </si>
  <si>
    <t>a. number of legal actions pending or completed during the reporting period regarding anti-competitive behavior and violations of anti-trust and monopoly legislation in which the organisation has been identified as a participant.
b. main outcomes of completed legal actions, including any decisions or judgments</t>
  </si>
  <si>
    <t>GRI 415: Public Policy 2016</t>
  </si>
  <si>
    <t>415-1</t>
  </si>
  <si>
    <t>Political contributions</t>
  </si>
  <si>
    <t>a. total monetary value of financial and in-kind political contributions made directly and indirectly by the organisation by country and recipient/beneficiary.
b. if applicable, how the monetary value of in-kind contributions was estimated.</t>
  </si>
  <si>
    <t>12.22.2</t>
  </si>
  <si>
    <t xml:space="preserve">Human rights </t>
  </si>
  <si>
    <t>12.12.1; 12.16.1; 12.17.1; 12.18.1</t>
  </si>
  <si>
    <t>GRI 407: Freedom of Association and Collective Bargaining 2016</t>
  </si>
  <si>
    <t>407-1</t>
  </si>
  <si>
    <t>Operations and suppliers in which the right to freedom of association and collective bargaining may be at risk</t>
  </si>
  <si>
    <t>a. operations and suppliers in which workers’ rights to exercise freedom of association or collective bargaining may be violated or at significant risk either in terms of:
i. type of operation (such as manufacturing plant) and supplier;
ii. countries or geographic areas with operations and suppliers considered at risk.
b. measures taken by the organisation in the reporting period intended to support rights to exercise freedom of association and collective bargaining.</t>
  </si>
  <si>
    <t>12.8.2</t>
  </si>
  <si>
    <t>GRI 408: Child Labour 2016</t>
  </si>
  <si>
    <t>408-1</t>
  </si>
  <si>
    <t xml:space="preserve">Operations and suppliers at significant risk for incidents of child labour </t>
  </si>
  <si>
    <t>a. operations and suppliers considered to have significant risk for incidents of:
i. child labour;
ii. young workers exposed to hazardous work.
b. operations and suppliers considered to have significant risk for incidents of child labour either in terms of:
i. type of operation (such as manufacturing plant) and supplier;
ii. countries or geographic areas with operations and suppliers considered at risk.
c. measures taken by the organisation in the reporting period intended to contribute to the effective abolition of child labour.</t>
  </si>
  <si>
    <t xml:space="preserve">Suppliers at significant risk for incidents of child labour </t>
  </si>
  <si>
    <t xml:space="preserve">We conduct ongoing human rights due diligence across our operations and business relationships to help us identify, assess, mitigate and remediate where we are responsible for any involvement in human rights risks.
Information on our suppliers at significant risk for incidents of child labour is currently unavailable. We are working to improve our data collection processes and aim to improve our disclosure in future years. </t>
  </si>
  <si>
    <t>12.16.2</t>
  </si>
  <si>
    <t>409-1</t>
  </si>
  <si>
    <t xml:space="preserve">Operations and suppliers at significant risk for incidents of forced or compulsory labour </t>
  </si>
  <si>
    <t>a. operations and suppliers considered to have significant risk for incidents of forced or compulsory labour either in terms of:
i. type of operation (such as manufacturing plant) and supplier; 
ii. countries or geographic areas with operations and suppliers considered at risk.
b. measures taken by the organisation in the reporting period intended to contribute to the elimination of all forms of forced or compulsory labour.</t>
  </si>
  <si>
    <t xml:space="preserve">Suppliers at significant risk for incidents of forced or compulsory labour </t>
  </si>
  <si>
    <t xml:space="preserve">We conduct ongoing human rights due diligence across our operations and business relationships to help us identify, assess, mitigate and remediate where we are responsible for any involvement in human rights risks.
Information on our suppliers at significant risk for incidents of forced or compulsory labour is currently unavailable. We are working to improve our data collection processes and aim to improve our disclosure in future years. </t>
  </si>
  <si>
    <t>12.7.2</t>
  </si>
  <si>
    <t>GRI 410: Security Practices 2016</t>
  </si>
  <si>
    <t>410-1</t>
  </si>
  <si>
    <t>Security personnel trained in human rights policies or procedures</t>
  </si>
  <si>
    <t>a. percentage of security personnel who have received formal training in the organisation’s human rights policies or specific procedures and their application to security.
b. whether training requirements also apply to third-party organisations providing security personnel.</t>
  </si>
  <si>
    <t>12.12.2</t>
  </si>
  <si>
    <t xml:space="preserve">Responsible value chain </t>
  </si>
  <si>
    <t>12.8.1</t>
  </si>
  <si>
    <t>GRI 204: Procurement Practices 2016</t>
  </si>
  <si>
    <t>204-1</t>
  </si>
  <si>
    <t>Proportion of spending on local suppliers</t>
  </si>
  <si>
    <t>a. percentage of the procurement budget used for significant locations of operation that is spent on suppliers local to that operation (such as percentage of products and services purchased locally).
b. the organisation’s geographical definition of ‘local’. 
c. the definition used for ‘significant locations of operation’.</t>
  </si>
  <si>
    <t>12.8.6</t>
  </si>
  <si>
    <t>GRI 308: Supplier Environmental Assessment 2016</t>
  </si>
  <si>
    <t>308-1</t>
  </si>
  <si>
    <t>New suppliers that were screened using environmental criteria</t>
  </si>
  <si>
    <t>a. percentage of new suppliers that were screened using environmental criteria.</t>
  </si>
  <si>
    <t xml:space="preserve">Percentage of new suppliers that were screened using environmental criteria is currently unavailable. We are working to improve our data collection processes and aim to improve our disclosure in future years. </t>
  </si>
  <si>
    <t>308-2</t>
  </si>
  <si>
    <t>Negative environmental impacts in the supply chain and actions taken</t>
  </si>
  <si>
    <t>a. number of suppliers assessed for environmental impacts.
b. number of suppliers identified as having significant actual and potential negative environmental impacts.
c. significant actual and potential negative environmental impacts identified in the supply chain. 
d. percentage of suppliers identified as having significant actual and potential negative environmental impacts with which improvements were agreed upon as a result of assessment.
e. percentage of suppliers identified as having significant actual and potential negative environmental impacts with which relationships were terminated as a result of assessment, and why.</t>
  </si>
  <si>
    <t xml:space="preserve">Information on negative environmental impacts in the supply chain and actions taken is currently unavailable. We are working to improve our data collection processes and aim to improve our disclosure in future years. </t>
  </si>
  <si>
    <t>GRI 414: Supplier Social Assessment 2016</t>
  </si>
  <si>
    <t>414-1</t>
  </si>
  <si>
    <t>New suppliers that were screened using social criteria</t>
  </si>
  <si>
    <t>a. percentage of new suppliers that were screened using social criteria.</t>
  </si>
  <si>
    <t>12.15.8; 12.16.3; 12.17.3</t>
  </si>
  <si>
    <t>414-2</t>
  </si>
  <si>
    <t>Negative social impacts in the supply chain and actions taken</t>
  </si>
  <si>
    <t>a. number of suppliers assessed for social impacts.
b. number of suppliers identified as having significant actual and potential negative social impacts.
c. significant actual and potential negative social impacts identified in the supply chain. 
d. percentage of suppliers identified as having significant actual and potential negative social impacts with which improvements were agreed upon as a result of assessment.
e. percentage of suppliers identified as having significant actual and potential negative social impacts with which relationships were terminated as a result of assessment, and why.</t>
  </si>
  <si>
    <t>12.15.9</t>
  </si>
  <si>
    <t>12.7.1</t>
  </si>
  <si>
    <t>GRI 303: Water and Effluents 2018</t>
  </si>
  <si>
    <t>303-1</t>
  </si>
  <si>
    <t>Interactions with water as a shared resource</t>
  </si>
  <si>
    <t>a. a description of how the organisation interacts with water, including how and where water is withdrawn, consumed, and discharged, and the water-related impacts caused or contributed to, or directly linked to the organisation’s activities, products or services by a business relationship (e.g., impacts caused by runoff).
b. a description of the approach used to identify water-related impacts, including the scope of assessments, their timeframe, and any tools or methodologies used.
c. a description of how water-related impacts are addressed, including how the organisation works with stakeholders to steward water as a shared resource, and how it engages with suppliers or customers with significant water-related impacts.
d. an explanation of the process for setting any water-related goals and targets that are part of the organisation’s management approach, and how they relate to public policy and the local context of each area with water stress.</t>
  </si>
  <si>
    <t>303-2</t>
  </si>
  <si>
    <t>Management of water discharge-related impacts</t>
  </si>
  <si>
    <t xml:space="preserve">a. a description of any minimum standards set for the quality of effluent discharge, and how these minimum standards were determined, including:
i. how standards for facilities operating in locations with no local discharge requirements were determined;
ii. any internally developed water quality standards or guidelines;
iii. any sector-specific standards considered;
iv. whether the profile of the receiving waterbody was considered.
</t>
  </si>
  <si>
    <t>12.7.3</t>
  </si>
  <si>
    <t>303-3</t>
  </si>
  <si>
    <t>Water withdrawal</t>
  </si>
  <si>
    <t>a. total water withdrawal from all areas in megalitres, and a breakdown of this total by the following sources, if applicable:
i. surface water;
ii. groundwater;
iii. seawater;
iv. produced water;
v. third-party water.
b. total water withdrawal from all areas with water stress in megalitres, and a breakdown of this total by the following sources, if applicable:
i. surface water;
ii. groundwater;
iii. seawater;
iv. produced water;
v. third-party water, and a breakdown of this total by the withdrawal sources listed in i-iv.
c. a breakdown of total water withdrawal from each of the sources listed in Disclosures 303-3-a and 303-3-b in megalitres by the following categories:
i. freshwater (≤1,000 mg/L Total Dissolved Solids);
ii. other water (&gt;1,000 mg/L Total Dissolved Solids).
d. any contextual information necessary to understand how the data have been compiled, such as any standards, methodologies, and assumptions used.</t>
  </si>
  <si>
    <t>12.7.4</t>
  </si>
  <si>
    <t>303-4</t>
  </si>
  <si>
    <t>Water discharge</t>
  </si>
  <si>
    <t>a. total water discharge to all areas in megalitres, and a breakdown of this total by the following types of destination, if applicable:
i. surface water;
ii. groundwater;
iii. seawater;
iv. third-party water, and the volume of this total sent for use to other organisations, if applicable.
b. a breakdown of total water discharge to all areas in megalitres by the following categories:
i. freshwater (≤1,000 mg/L Total Dissolved Solids);
ii. other water (&gt;1,000 mg/L Total Dissolved Solids).
c. total water discharge to all areas with water stress in megalitres, and a breakdown of this total by the following categories:
i. freshwater (≤1,000 mg/L Total Dissolved Solids);
ii. other water (&gt;1,000 mg/L Total Dissolved Solids).
d. priority substances of concern for which discharges are treated, including:
i. how priority substances of concern were defined, and any international standard, authoritative list, or criteria used;
ii. the approach for setting discharge limits for priority substances of concern;
iii. number of incidents of non-compliance with discharge limits.
e. any contextual information necessary to understand how the data have been compiled, such as any standards, methodologies, and assumptions used.</t>
  </si>
  <si>
    <t>12.7.5</t>
  </si>
  <si>
    <t>303-5</t>
  </si>
  <si>
    <t>Water consumption</t>
  </si>
  <si>
    <t>a. total water consumption from all areas in megalitres.
b. total water consumption from all areas with water stress in megalitres.
c. change in water storage in megalitres, if water storage has been identified as having a significant water-related impact.
d. any contextual information necessary to understand how the data have been compiled, such as any standards, methodologies, and assumptions used, including whether the information is calculated, estimated, modelled, or sourced from direct measurements, and the approach taken for this, such as the use of any sector-specific factors.</t>
  </si>
  <si>
    <t>12.7.6</t>
  </si>
  <si>
    <t>12.5.1</t>
  </si>
  <si>
    <t>GRI 304: Biodiversity 2016</t>
  </si>
  <si>
    <t>304-1</t>
  </si>
  <si>
    <t>Operational sites owned, leased, managed in, or adjacent to, protected areas and areas of high biodiversity value outside of protected areas</t>
  </si>
  <si>
    <t>a.ii. subsurface and underground land that may be owned, leased, or managed by the organisation</t>
  </si>
  <si>
    <t xml:space="preserve">Information on the subsurface and underground land that may be owned, leased, or managed by the organisation is currently unavailable. We are working to improve our data collection processes and aim to improve our disclosure in future years. </t>
  </si>
  <si>
    <t>12.5.2</t>
  </si>
  <si>
    <t>304-2</t>
  </si>
  <si>
    <t>Significant impacts of activities, products and services on biodiversity</t>
  </si>
  <si>
    <t>a. nature of significant direct and indirect impacts on biodiversity with reference to one or more of the following:
i. construction or use of manufacturing plants, mines, and transport infrastructure;
ii. pollution (introduction of substances that do not naturally occur in the habitat from point and non-point sources);
iii. introduction of invasive species, pests, and pathogens;
iv. reduction of species;
v. habitat conversion;
vi. changes in ecological processes outside the natural range of variation (such as salinity or changes in groundwater level).
b. significant direct and indirect positive and negative impacts with reference to the following:
i. species affected;
ii. extent of areas impacted;
iii. duration of impacts;
iv. reversibility or irreversibility of the impacts.</t>
  </si>
  <si>
    <t>12.5.3</t>
  </si>
  <si>
    <t>304-3</t>
  </si>
  <si>
    <t>Habitats protected or restored</t>
  </si>
  <si>
    <t>a. size and location of all habitat areas protected or restored, and whether the success of the restoration measure was or is approved by independent external professionals.
b. whether partnerships exist with third parties to protect or restore habitat areas distinct from where the organisation has overseen and implemented restoration or protection measures.
c. status of each area based on its condition at the close of the reporting period.
d. standards, methodologies, and assumptions used.</t>
  </si>
  <si>
    <t>c. status of each area based on its condition at the close of the reporting period.</t>
  </si>
  <si>
    <t xml:space="preserve">Information on the status of each area based on its condition at the close of the reporting period is currently unavailable. We are working to improve our data collection processes and aim to improve our disclosure in future years. </t>
  </si>
  <si>
    <t>12.5.4</t>
  </si>
  <si>
    <t>304-4</t>
  </si>
  <si>
    <t>IUCN Red List species and national conservation list species with habitats in areas affected by operations, per country</t>
  </si>
  <si>
    <t>a. Total number of IUCN Red List species and national conservation list species with habitats in areas affected by the operations of the organisation, by level of extinction risk:
i. Critically endangered
ii. Endangered
iii. Vulnerable
iv. Near threatened
v. Least concern</t>
  </si>
  <si>
    <t>12.5.5</t>
  </si>
  <si>
    <t>MM1</t>
  </si>
  <si>
    <t>Amount of land (owned or leased, and managed for production activities or extractive use) disturbed or rehabilitated</t>
  </si>
  <si>
    <t>2.5. report the following data: 
- Total land disturbed and not yet rehabilitated (A: opening balance);
- Total amount of land newly disturbed within the reporting period (B);
- Total amount of land newly rehabilitated within the reporting period to the agreed end use (C);
- Total land disturbed and not yet rehabilitated (D= A+B-C; closing balance).</t>
  </si>
  <si>
    <t>MM2</t>
  </si>
  <si>
    <t>The number and percentage of total sites identified as requiring biodiversity management plans according to stated criteria, and the number (percentage) of those sites with plans in place</t>
  </si>
  <si>
    <t>2.1. identify the total number of sites.
2.2. report criteria for deciding that a BMP is required.
2.3. report the number (and percentage) of total sites that have been assessed under the criteria as in need of a BMP.
2.4. of the number of sites in need of a BMP, report the number (and percentage) that have a BMP in place and operational.</t>
  </si>
  <si>
    <t>12.3.4</t>
  </si>
  <si>
    <t>Reporting on closure and rehabilitation</t>
  </si>
  <si>
    <t>12.3.5</t>
  </si>
  <si>
    <t>12.3.6</t>
  </si>
  <si>
    <t>12.10.2</t>
  </si>
  <si>
    <t>Reporting on land and resource rights</t>
  </si>
  <si>
    <t>List the locations of operations that caused or contributed to involuntary resettlement or where such
resettlement is ongoing. For each location, describe how peoples’ livelihoods and human rights were
affected and restored.</t>
  </si>
  <si>
    <t>12.4.1; 12.6.1; 12.13.1</t>
  </si>
  <si>
    <t>GRI 305: Emissions 2016</t>
  </si>
  <si>
    <t>305-7</t>
  </si>
  <si>
    <t>Nitrogen oxides (NOx), sulphur oxides (SOx), and other significant air emissions</t>
  </si>
  <si>
    <t>a. significant air emissions, in kilograms or multiples, for each of the following:
i. NOx
ii. SOx
iii. Persistent organic pollutants (POP)
iv. Volatile organic compounds (VOC)
v. Hazardous air pollutants (HAP)
vi. Particulate matter (PM)
vii. Other standard categories of air emissions identified in relevant regulations
b. Source of the emission factors used.
c. Standards, methodologies, assumptions, and/or calculation tools used.</t>
  </si>
  <si>
    <t xml:space="preserve">iii. Persistent organic pollutants (POP)
iv. Volatile organic compounds (VOC)
v. Hazardous air pollutants (HAP)
vi. Particulate matter (PM)
</t>
  </si>
  <si>
    <t xml:space="preserve">Information on emissions of persistent organic pollutants (POP), volatile organic compounds (VOC), hazardous air pollutants (HAP) and particulate matter (PM) is currently unavailable. We are working to improve our data collection processes and aim to improve our disclosure in future years. </t>
  </si>
  <si>
    <t>12.4.2</t>
  </si>
  <si>
    <t>GRI 306: Waste 2020</t>
  </si>
  <si>
    <t>306-1</t>
  </si>
  <si>
    <t>Waste generation and significant waste-related impacts</t>
  </si>
  <si>
    <t>a. for the organisation’s significant actual and potential waste-related impacts, a description of:
i. the inputs, activities, and outputs that lead or could lead to these impacts;
ii. whether these impacts relate to waste generated in the organisation’s own activities or to waste generated upstream or downstream in its value chain.</t>
  </si>
  <si>
    <t>12.6.2</t>
  </si>
  <si>
    <t>306-2</t>
  </si>
  <si>
    <t>Management of significant waste-related impacts</t>
  </si>
  <si>
    <t>a. actions, including circularity measures, taken to prevent waste generation in the organisation’s own activities and upstream and downstream in its value chain, and to manage significant impacts from waste generated.
b. if the waste generated by the organisation in its own activities is managed by a third party, a description of the processes used to determine whether the third party manages the waste in line with contractual or legislative obligations.
c. the processes used to collect and monitor waste-related data.</t>
  </si>
  <si>
    <t>b. if the waste generated by the organisation in its own activities is managed by a third party, a description of the processes used to determine whether the third party manages the waste in line with contractual or legislative obligations.</t>
  </si>
  <si>
    <t xml:space="preserve">Where waste is managed by a third party, detail on how the third party manages the waste is currently unavailable. We are working to improve our data collection processes and aim to improve our disclosure in future years. </t>
  </si>
  <si>
    <t>12.6.3</t>
  </si>
  <si>
    <t>GRI 306: Effluents and Waste 2016</t>
  </si>
  <si>
    <t>306-3</t>
  </si>
  <si>
    <t>Significant spills</t>
  </si>
  <si>
    <t>12.13.2</t>
  </si>
  <si>
    <t>Waste generated</t>
  </si>
  <si>
    <t>a. total weight of waste generated in metric tons, and a breakdown of this total by composition of the waste.
b. contextual information necessary to understand the data and how the data has been compiled.</t>
  </si>
  <si>
    <t xml:space="preserve">Information on total waste generated is currently unavailable. We are working to improve our data collection processes and aim to improve our disclosure in future years. </t>
  </si>
  <si>
    <t>12.6.4</t>
  </si>
  <si>
    <t>306-4</t>
  </si>
  <si>
    <t>Waste diverted from disposal</t>
  </si>
  <si>
    <t>a. total weight of waste diverted from disposal in metric tons, and a breakdown of this total by composition of the waste.
b. Total weight of hazardous waste diverted from disposal in metric tons, and a breakdown of this total by the following recovery operations:
i. preparation for reuse;
ii. recycling;
iii. other recovery operations.
c. total weight of non-hazardous waste diverted from disposal in metric tons, and a breakdown of this total by the following recovery operations:
i. preparation for reuse;
ii. recycling;
iii. other recovery operations.
d. for each recovery operation listed in Disclosures 306-4-b and 306-4-c, a breakdown of the total weight in metric tons of hazardous waste and of non-hazardous waste diverted from disposal:
i. onsite;
ii. offsite.
e. contextual information necessary to understand the data and how the data has been compiled.</t>
  </si>
  <si>
    <t xml:space="preserve">Information on waste diverted from disposal is currently unavailable. We are working to improve our data collection processes and aim to improve our disclosure in future years. </t>
  </si>
  <si>
    <t>12.6.5</t>
  </si>
  <si>
    <t>306-5</t>
  </si>
  <si>
    <t>Waste directed to disposal</t>
  </si>
  <si>
    <t>a. total weight of waste directed to disposal in metric tons, and a breakdown of this total by composition of the waste.
b. total weight of hazardous waste directed to disposal in metric tons, and a breakdown of this total by the following disposal operations:
i. incineration (with energy recovery);
ii. incineration (without energy recovery);
iii. landfilling;
iv. other disposal operations.
c. total weight of non-hazardous waste directed to disposal in metric tons, and a breakdown of this total by the following disposal operations:
i. incineration (with energy recovery);
ii. incineration (without energy recovery);
iii. landfilling;
iv. other disposal operations.
d. for each disposal operation listed in Disclosures 306-5-b and 306-5-c, a breakdown of the total weight in metric tons of hazardous waste and of non-hazardous waste directed to disposal:
i. onsite;
ii. offsite.
e. contextual information necessary to understand the data and how the data has been compiled.</t>
  </si>
  <si>
    <t xml:space="preserve">Information on waste directed to disposal is currently unavailable. We are working to improve our data collection processes and aim to improve our disclosure in future years. </t>
  </si>
  <si>
    <t>12.6.6</t>
  </si>
  <si>
    <t>Closure</t>
  </si>
  <si>
    <t/>
  </si>
  <si>
    <t>MM10</t>
  </si>
  <si>
    <t>Number and percentage of operations with closure plans</t>
  </si>
  <si>
    <t>2.1.identify company operations that have closure plans.
2.2 Identify the company’s total number of operations.
2.3 Report the number of company operations that have closure plans, and the percentage of the company’s total number of operations.
2.4 Report on the overall financial provision for closure, or include a reference to the relevant financial statements.</t>
  </si>
  <si>
    <t>Tailings</t>
  </si>
  <si>
    <t>MM3</t>
  </si>
  <si>
    <t>Total amounts of overburden, rock, tailings and sludges and their associated risks</t>
  </si>
  <si>
    <t xml:space="preserve">2.3 Report the total amounts of overburden, rock, tailings, and sludges generated and any associated risks. </t>
  </si>
  <si>
    <t>Overburden, rock and sludges generated</t>
  </si>
  <si>
    <t xml:space="preserve">Information on overburden, rock and sludges generated is currently unavailable. We are working to improve our data collection processes and aim to improve our disclosure in future years. </t>
  </si>
  <si>
    <t>Climate change and greenhouse gas emissions</t>
  </si>
  <si>
    <t>12.1.1; 12.2.1</t>
  </si>
  <si>
    <t>201-2</t>
  </si>
  <si>
    <t>Financial implications and other risks and opportunities from climate change</t>
  </si>
  <si>
    <t>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t>
  </si>
  <si>
    <t>12.2.2</t>
  </si>
  <si>
    <t>GRI 302: Energy 2016</t>
  </si>
  <si>
    <t>302-1</t>
  </si>
  <si>
    <t>Energy consumption within the organisation</t>
  </si>
  <si>
    <t>a. total fuel consumption within the organisation from non-renewable sources, in joules or multiples, and including fuel types used.
b. total fuel consumption within the organisation from renewable sources, in joules or multiples, and including fuel types used.
c. in joules, watt-hours or multiples, the total:
i. electricity consumption
ii. heating consumption
iii. cooling consumption
iv. steam consumption
d. in joules, watt-hours or multiples, the total:
i. electricity sold
ii. heating sold
iii. cooling sold
iv. steam sold
e. total energy consumption within the organisation, in joules or multiples.
f. standards, methodologies, assumptions, and/or calculation tools used.
g. source of the conversion factors used.</t>
  </si>
  <si>
    <t xml:space="preserve">c.ii - iv, and d.ii - iv. Heating, cooling and steam consumption/sold, and electricity sold. </t>
  </si>
  <si>
    <t xml:space="preserve">Information on heating, cooling and steam consumption/sold, and electricity sold is currently unavailable. We are working to improve our data collection processes and aim to improve our disclosure in future years. </t>
  </si>
  <si>
    <t>12.1.2</t>
  </si>
  <si>
    <t>302-2</t>
  </si>
  <si>
    <t>Energy consumption outside of the organisation</t>
  </si>
  <si>
    <t>a. energy consumption outside of the organisation, in joules or multiples.
b. standards, methodologies, assumptions, and/or calculation tools used.
c. source of the conversion factors used.</t>
  </si>
  <si>
    <t xml:space="preserve">Energy consumption outside of the organisation is currently unavailable. We are working to improve our data collection processes and aim to improve our disclosure in future years. </t>
  </si>
  <si>
    <t>12.1.3</t>
  </si>
  <si>
    <t>302-3</t>
  </si>
  <si>
    <t>Energy intensity</t>
  </si>
  <si>
    <t>a. energy intensity ratio for the organisation.
b. organisation-specific metric (the denominator) chosen to calculate the ratio. 
c. types of energy included in the intensity ratio; whether fuel, electricity, heating, cooling, steam, or all.
d. whether the ratio uses energy consumption within the organisation, outside of it, or both.</t>
  </si>
  <si>
    <t>12.1.4</t>
  </si>
  <si>
    <t>302-4</t>
  </si>
  <si>
    <t>Reduction of energy consumption</t>
  </si>
  <si>
    <t>a. amount of reductions in energy consumption achieved as a direct result of conservation and efficiency initiatives, in joules or multiples.
b. types of energy included in the reductions; whether fuel, electricity, heating, cooling, steam, or all.
c. basis for calculating reductions in energy consumption, such as base year or baseline, including the rationale for choosing it.
d. standards, methodologies, assumptions, and/or calculation tools used.</t>
  </si>
  <si>
    <t>302-5</t>
  </si>
  <si>
    <t>Reductions in energy requirements of
products and services</t>
  </si>
  <si>
    <t>a. Reductions in energy requirements of sold products and services achieved during the reporting period, in joules or multiples.
b. basis for calculating reductions in energy consumption, such as base year or baseline, including the rationale for choosing it.
c. standards, methodologies, assumptions, and/or calculation tools used.</t>
  </si>
  <si>
    <t xml:space="preserve">Information on reductions in energy requirements of sold products and services is currently unavailable. We are working to improve our data collection processes and aim to improve our disclosure in future years. </t>
  </si>
  <si>
    <t>305-1</t>
  </si>
  <si>
    <t>Direct (Scope 1) GHG emissions</t>
  </si>
  <si>
    <t>12.1.5</t>
  </si>
  <si>
    <t>305-2</t>
  </si>
  <si>
    <t>Energy indirect (Scope 2) GHG emissions</t>
  </si>
  <si>
    <t>a. gross location-based energy indirect (Scope 2) GHG emissions in metric tons of CO2 equivalent.
b. if applicable, gross market-based energy indirect (Scope 2) GHG emissions in metric tons of CO2 equivalent.
c. if available, the gases included in the calculation; whether CO2 , CH4 , N2O, HFCs, PFCs, SF6 , NF3 , or all.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t>
  </si>
  <si>
    <t>12.1.6</t>
  </si>
  <si>
    <t>305-3</t>
  </si>
  <si>
    <t>Other indirect (Scope 3) GHG emissions</t>
  </si>
  <si>
    <t>a. gross other indirect (Scope 3) GHG emissions in metric tons of CO2 equivalent. 
b. if available, the gases included in the calculation; whether CO2, CH4, N2O, HFCs, PFCs, SF6, NF3 , or all.
c. biogenic CO2 emissions in metric tons of CO2 equivalent.
d. other indirect (Scope 3) GHG emissions categories and activities included in the calculation.
e. base year for the calculation, if applicable, including:
i. the rationale for choosing it;
ii. emissions in the base year;
iii. the context for any significant changes in emissions that triggered recalculations of base year emissions.
f. source of the emission factors and the global warming potential (GWP) rates used, or a reference to the GWP source.
g. standards, methodologies, assumptions, and/or calculation tools used.</t>
  </si>
  <si>
    <t>Scope 3 biogenic CO2 emissions</t>
  </si>
  <si>
    <r>
      <t>Scope 3 biogenic CO</t>
    </r>
    <r>
      <rPr>
        <vertAlign val="subscript"/>
        <sz val="9.5"/>
        <color theme="4"/>
        <rFont val="Arial"/>
        <family val="2"/>
      </rPr>
      <t>2</t>
    </r>
    <r>
      <rPr>
        <sz val="9.5"/>
        <color theme="4"/>
        <rFont val="Arial"/>
        <family val="2"/>
      </rPr>
      <t xml:space="preserve"> emissions is currently unavailable. We are working to improve our data collection processes and aim to improve our disclosure in future years. </t>
    </r>
  </si>
  <si>
    <t>12.1.7</t>
  </si>
  <si>
    <t>305-4</t>
  </si>
  <si>
    <t>GHG emissions intensity</t>
  </si>
  <si>
    <t>a. GHG emissions intensity ratio for the organisation.
b. organisation-specific metric (the denominator) chosen to calculate the ratio.
c. types of GHG emissions included in the intensity ratio; whether direct (Scope 1), energy indirect (Scope 2), and/or other indirect (Scope 3).
d. gases included in the calculation; whether CO2 , CH4 , N2O, HFCs, PFCs, SF6 , NF3 , or all.</t>
  </si>
  <si>
    <t>12.1.8</t>
  </si>
  <si>
    <t>305-5</t>
  </si>
  <si>
    <t>Reduction of GHG emissions</t>
  </si>
  <si>
    <t>a. GHG emissions reduced as a direct result of reduction initiatives, in metric tons of CO2 equivalent.
b. gases included in the calculation; whether CO2 , CH4 , N2O, HFCs, PFCs, SF6 , NF3 , or all.
c. base year or baseline, including the rationale for choosing it.
d. scopes in which reductions took place; whether direct (Scope 1), energy indirect (Scope 2), and/or other indirect (Scope 3).
e. standards, methodologies, assumptions, and/or calculation tools used.</t>
  </si>
  <si>
    <t>12.2.3</t>
  </si>
  <si>
    <t>305-6</t>
  </si>
  <si>
    <t>Emissions of ozone-depleting substances (ODS)</t>
  </si>
  <si>
    <t>a. production, imports, and exports of ODS in metric tons of CFC-11 (trichlorofluoromethane) equivalent.
b. substances included in the calculation.
c. source of the emission factors used.
d. standards, methodologies, assumptions, and/or calculation tools used.</t>
  </si>
  <si>
    <t>Report the number of critical incidents in the reporting period and describe their impacts.</t>
  </si>
  <si>
    <t>12.13.3</t>
  </si>
  <si>
    <t>12.13.4</t>
  </si>
  <si>
    <t>UNGC aspect</t>
  </si>
  <si>
    <t>Human rights</t>
  </si>
  <si>
    <t>Principle 1. Businesses should support and respect the protection of internationally proclaimed human rights.</t>
  </si>
  <si>
    <t>Principle 2. Make sure that they are not complicit in human rights abuses.</t>
  </si>
  <si>
    <t>Labour</t>
  </si>
  <si>
    <t>Principle 3. Business should uphold the freedom of association and the effective recognition of the right to collective bargaining.</t>
  </si>
  <si>
    <t>Principle 4. The elimination of all forms of forced and compulsory labour.</t>
  </si>
  <si>
    <t>Principle 5. The effective abolition of child labour.</t>
  </si>
  <si>
    <t>Principle 6. The elimination of discrimination in respect of employment and occupation.</t>
  </si>
  <si>
    <t>Environment</t>
  </si>
  <si>
    <t>Principle 7. Business should support a precautionary approach to environmental challenges.</t>
  </si>
  <si>
    <t>Principle 8. Undertake initiatives to promote greater environmental responsibility.</t>
  </si>
  <si>
    <t>Principle 9. Encourage the development and diffusion of environmentally friendly technologies.</t>
  </si>
  <si>
    <t>Anti-corruption</t>
  </si>
  <si>
    <t>Principle 10. Business should work against corruption in all its forms, including extortion and bribery.</t>
  </si>
  <si>
    <t>UNITED NATIONS SUSTAINABLE DEVELOPMENT GOALS (UN SDGs)</t>
  </si>
  <si>
    <t xml:space="preserve">UN SDG target </t>
  </si>
  <si>
    <t>3.8 Achieve universal health coverage, including financial risk protection, access to quality essential health-care services and access to safe, effective, quality and affordable essential medicines and vaccines for all</t>
  </si>
  <si>
    <t>4.4 By 2030, substantially increase the number of youth and adults who have relevant skills, including technical and vocational skills, for employment, decent jobs and entrepreneurship</t>
  </si>
  <si>
    <t>5.1 End all forms of discrimination against all women and girls everywhere</t>
  </si>
  <si>
    <t>6.4 By 2030, substantially increase water-use efficiency across all sectors and ensure sustainable withdrawals and supply of freshwater to address water scarcity and substantially reduce the number of people suffering from water scarcity</t>
  </si>
  <si>
    <t>7.2 By 2030, increase substantially the share of renewable energy in the global energy mix</t>
  </si>
  <si>
    <t>8.5 By 2030, achieve full and productive employment and decent work for all women and men, including for young people and persons with disabilities, and equal pay for work of equal value</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</si>
  <si>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</si>
  <si>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 xml:space="preserve">9.3 Increase the access of small-scale industrial and other enterprises, in particular in developing countries, to financial services, including affordable credit, and their integration into value chains and markets
</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</si>
  <si>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</si>
  <si>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10.2 By 2030, empower and promote the social, economic and political inclusion of all, irrespective of age, sex, disability, race, ethnicity, origin, religion or economic or other status</t>
  </si>
  <si>
    <t xml:space="preserve">11.4 Strengthen efforts to protect and safeguard the world’s cultural and natural heritage </t>
  </si>
  <si>
    <t>12.2 By 2030, achieve the sustainable management and efficient use of natural resources</t>
  </si>
  <si>
    <t>12.6 Encourage companies, especially large and transnational companies, to adopt sustainable practices and to integrate sustainability information into their reporting cycle</t>
  </si>
  <si>
    <t>13.1 Strengthen resilience and adaptive capacity to climate-related hazards and natural disasters in all countries</t>
  </si>
  <si>
    <t>13.2 Integrate climate change measures into national policies, strategies and planning</t>
  </si>
  <si>
    <t>15.5 Take urgent and significant action to reduce the degradation of natural habitats, halt the loss of biodiversity and, by 2020, protect and prevent the extinction of threatened species</t>
  </si>
  <si>
    <t>16.2 End abuse, exploitation, trafficking and all forms of violence against and torture of children</t>
  </si>
  <si>
    <t>16.5 Substantially reduce corruption and bribery in all their forms</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</si>
  <si>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</si>
  <si>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Our material topic</t>
  </si>
  <si>
    <t>SASB metric</t>
  </si>
  <si>
    <t>Metric description</t>
  </si>
  <si>
    <t>EM-MM-320a.1.</t>
  </si>
  <si>
    <t>(4) average hours of health, safety, and emergency response training for (a) full-time employees and (b) contract employees</t>
  </si>
  <si>
    <t>EM-MM-310a.1.</t>
  </si>
  <si>
    <t>EM-MM-310a.2.</t>
  </si>
  <si>
    <t>EM-MM-210a.2</t>
  </si>
  <si>
    <t xml:space="preserve">Percentage of (1) proved and (2) probable reserves in or near indigenous land </t>
  </si>
  <si>
    <t>EM-MM-210b.1.</t>
  </si>
  <si>
    <t>Discussion of process to manage risks and opportunities associated with community rights and interests</t>
  </si>
  <si>
    <t>EM-MM-210b.2.</t>
  </si>
  <si>
    <t>Number and duration of non-technical delays</t>
  </si>
  <si>
    <t>EM-MM-510a.2.</t>
  </si>
  <si>
    <t>Production in countries that have the 20 lowest rankings in Transparency International’s Corruption Perception Index</t>
  </si>
  <si>
    <t>EM-MM-210a.1</t>
  </si>
  <si>
    <t>Percentage of (1) proved and (2) probable reserves in or near areas of conflict</t>
  </si>
  <si>
    <t>EM-MM-210a.3.</t>
  </si>
  <si>
    <t>Discussion of engagement processes and due diligence practices with respect to human rights, Indigenous rights, and operation in areas of conflict</t>
  </si>
  <si>
    <t>Water</t>
  </si>
  <si>
    <t>EM-MM-140a.1.</t>
  </si>
  <si>
    <t>(1) Total fresh water withdrawn, (2) total fresh water consumed, percentage of each in regions with High or Extremely High Baseline Water Stress</t>
  </si>
  <si>
    <t>EM-MM-140a.2.</t>
  </si>
  <si>
    <t>Number of incidents of non-compliance associated with water quality permits, standards, and regulations</t>
  </si>
  <si>
    <t>EM-MM-160a.1.</t>
  </si>
  <si>
    <t>Description of environmental management policies and practices for active sites</t>
  </si>
  <si>
    <t>EM-MM-160a.2</t>
  </si>
  <si>
    <t>Percentage of mine sites where acid rock drainage is: (1) predicted to occur, (2) actively mitigated, and (3) under treatment or remediation</t>
  </si>
  <si>
    <t>EM-MM-160a.3</t>
  </si>
  <si>
    <t>Percentage of (1) proved and (2) probable reserves in or near sites with protected conservation status or endangered species habitat</t>
  </si>
  <si>
    <t>EM-MM-150a.4</t>
  </si>
  <si>
    <t xml:space="preserve">Total weight of non-mineral waste generated </t>
  </si>
  <si>
    <t>EM-MM-150a.5</t>
  </si>
  <si>
    <t>Total weight of tailings produced</t>
  </si>
  <si>
    <t>EM-MM-150a.6</t>
  </si>
  <si>
    <t>Total weight of waste rock generated</t>
  </si>
  <si>
    <t>EM-MM-150a.7</t>
  </si>
  <si>
    <t xml:space="preserve">Total weight of hazardous waste generated </t>
  </si>
  <si>
    <t>EM-MM-150a.8</t>
  </si>
  <si>
    <t xml:space="preserve">Total weight of hazardous waste recycled </t>
  </si>
  <si>
    <t>EM-MM-150a.9</t>
  </si>
  <si>
    <t>Number of significant incidents associated with hazardous materials and waste management</t>
  </si>
  <si>
    <t>EM-MM-150a.10</t>
  </si>
  <si>
    <t>Description of waste and hazardous materials management policies and procedures for active and inactive operations</t>
  </si>
  <si>
    <t>EM-MM-120a.1.</t>
  </si>
  <si>
    <t>(1) CO, (4) particulate matter (PM10), (6) lead (Pb), and (7) volatile organic compounds (VOCs)</t>
  </si>
  <si>
    <t>EM-MM-540a.1</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</si>
  <si>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</si>
  <si>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EM-MM-540a.2</t>
  </si>
  <si>
    <t>Summary of tailings management systems and governance structure used to monitor and maintain the stability of tailings storage facilities</t>
  </si>
  <si>
    <t>EM-MM-540a.3</t>
  </si>
  <si>
    <t>Approach to development of Emergency Preparedness and Response Plans (EPRPs) for tailings storage facilities</t>
  </si>
  <si>
    <t>Addressing climate change</t>
  </si>
  <si>
    <t>EM-MM-110a.1.</t>
  </si>
  <si>
    <t>Gross global Scope 1 emissions, percentage covered under emissions-limiting regulations</t>
  </si>
  <si>
    <t>EM-MM-110a.2.</t>
  </si>
  <si>
    <t>Discussion of long-term and short-term strategy or plan to manage Scope 1 emissions, emissions reduction targets, and an analysis of performance against those targets</t>
  </si>
  <si>
    <t>EM-MM-130a.1.</t>
  </si>
  <si>
    <t>(1) Total energy consumed, (2) percentage grid electricity, (3) percentage renewable</t>
  </si>
  <si>
    <t>ICMM SOCIAL AND ECONOMIC REPORTING FRAMEWORK INDEX</t>
  </si>
  <si>
    <t>Focus Area</t>
  </si>
  <si>
    <t>ICMM Indicator</t>
  </si>
  <si>
    <t>Indicator requirements</t>
  </si>
  <si>
    <t>Tax</t>
  </si>
  <si>
    <t>Indicator 1</t>
  </si>
  <si>
    <t>Taxes – Country-by-country reporting</t>
  </si>
  <si>
    <t>Employment</t>
  </si>
  <si>
    <t>Indicator 2</t>
  </si>
  <si>
    <t>Workforce composition</t>
  </si>
  <si>
    <t xml:space="preserve">Companies to provide information on their employees and other workers including:
a. Total direct workforce split by region.
b. Proportion of permanent vs contractor workforce.
For their direct workforce, companies should also report on the percentage (%) of employees per employee category, by age group, gender and other indicators of diversity (egg ethnicity) to the extent practicable based on their local operating context 
and what is legally permissible . Wherever possible, this disaggregation should also be considered for reporting on contractor workforce. </t>
  </si>
  <si>
    <t>Indicator 3</t>
  </si>
  <si>
    <t>Pay equality</t>
  </si>
  <si>
    <t>Companies to report on the ratio of the basic salary and remuneration for each employee category by significant locations of operation for priority areas of equality: women to men, minor to major ethnic groups, and other relevant equality areas (as 
appropriate based on their local operating context and what is legally permissible). This should be provided for direct employees only.</t>
  </si>
  <si>
    <t>Indicator 4</t>
  </si>
  <si>
    <t>Wage level</t>
  </si>
  <si>
    <t>Companies to provide an overview of the following ratios:
a. Ratios of standard entry level wage by gender compared to local living wage. Where a value for a representative living wage is not available, then the ratio to local minimum wage should be reported.
b. Ratio of the annual total compensation of the CEO to the median of the annual total 
compensation of all the organisation's employees, except the CEO.
This should be provided for direct employees only. This indicator should also be disaggregated per gender and, if appropriate, ethnicity to the extent practicable based on the local operating context and what is legally permissible.</t>
  </si>
  <si>
    <t>Workforce development</t>
  </si>
  <si>
    <t>Indicator 5</t>
  </si>
  <si>
    <t>Training provided</t>
  </si>
  <si>
    <t>Companies to provide an overview of the training provided to their direct employees including:
a. Average hours of training per person that the organisation’s employees have undertaken during the reporting period, by gender and employee category (total number of hours of training provided to employees divided by the number of employees).
b. Average training expenditure per full time employee (total cost of training provided 
to employees divided by the number of employees).
c. Percentage of employees that received training (split per employee category and where relevant equality categories).
This indicator should also be disaggregated per gender and, if appropriate, ethnicity to the extent practicable based on the local operating context and what is legally permissible.</t>
  </si>
  <si>
    <t>Procurement</t>
  </si>
  <si>
    <t>Indicator 6</t>
  </si>
  <si>
    <t>Local procurement</t>
  </si>
  <si>
    <t>Companies to report on the percentage of the procurement budget used for significant locations of operation that is spent on suppliers local to that operation (such as percentage of products and services purchased locally). This information should also be disaggregated per gender, e.g. to reflect women owned businesses in the local supply chain and, if appropriate, ethnicity to the extent practicable based on the local operating context and what is legally permissible.</t>
  </si>
  <si>
    <t>This information should also be disaggregated per gender, e.g. to reflect women owned businesses in the local supply chain and, if appropriate, ethnicity to the extent practicable based on the local operating context and what is legally permissible.</t>
  </si>
  <si>
    <t xml:space="preserve">We do not currently collect this data disaggregated by gender or other diversity measures. We are working to improve our data collection processes and aim to improve our disclosure in future years. </t>
  </si>
  <si>
    <t>Education and skills</t>
  </si>
  <si>
    <t>Indicator 7</t>
  </si>
  <si>
    <t>Education and skills support</t>
  </si>
  <si>
    <t>Companies to provide details on the range of education and skills programmes that they deploy outside of their workforce, including: 
a. Number of education and skills programmes supported (including early childhood 
development (ECD), bursaries and scholarships provided across all education levels, provision of primary, secondary and tertiary education support (including after school programmes or online support) and adult learning programmes).
b. Total investment on education and skills programme(s) (outside of workforce) split 
by programme area.
c. Total number of beneficiaries of education and skills programmes (disaggregated per gender and ethnicity to the extent practicable based on the local operating context and what is legally permissible).</t>
  </si>
  <si>
    <t>Capacity and institutions</t>
  </si>
  <si>
    <t>Indicator 8</t>
  </si>
  <si>
    <t>Capacity and institution support</t>
  </si>
  <si>
    <t>Companies to provide details on the range of capacity and institution programmes that they support, including: 
a. Number of capacity and institution programmes supported with a proposed initial classification to cover training programmes specifically focused on local government or community leadership development, funding for civic organisations and, where relevant, other programmes such as staff secondments or leadership development programmes external to the workforce. (Programmes reported under this core indicator should be distinct to the programmes reported in relation to education and skills to avoid duplication of reporting.) 
b. Total investment on capacity and institution programmes split by programme area.
c. Total number of beneficiaries of capacity and institution programmes (disaggregated per gender and ethnicity to the extent practicable based on their local operating context and what is legally permissible).</t>
  </si>
  <si>
    <r>
      <t>Core element of recommended Climate-Related Financial Disclosures</t>
    </r>
    <r>
      <rPr>
        <vertAlign val="superscript"/>
        <sz val="9.5"/>
        <color theme="4"/>
        <rFont val="Arial"/>
        <family val="2"/>
      </rPr>
      <t>(1)</t>
    </r>
  </si>
  <si>
    <t>Supporting recommended disclosures</t>
  </si>
  <si>
    <t>Source</t>
  </si>
  <si>
    <t>The organisation’s governance around climate-related risks and opportunities.</t>
  </si>
  <si>
    <t>Describe the board’s oversight of climate-related risks and opportunities.</t>
  </si>
  <si>
    <t>Describe management’s role in assessing and managing climate-related risks and opportunities.</t>
  </si>
  <si>
    <t>Strategy</t>
  </si>
  <si>
    <t>The actual and potential impacts of climate-related risks and opportunities on the organisation’s businesses, strategy, and financial planning.</t>
  </si>
  <si>
    <t>Describe the climate-related risks and opportunities the organisation has identified over the short, medium, and long term.</t>
  </si>
  <si>
    <t>Describe the impact of climate-related risks and opportunities on the organisation’s businesses, strategy, and financial planning.</t>
  </si>
  <si>
    <t>Describe the resilience of the organisation’s strategy, taking into consideration different climate-related scenarios, including a 2°C or lower scenario.</t>
  </si>
  <si>
    <t>Risk Management</t>
  </si>
  <si>
    <t>The processes used by the organisation to identify, assess, and manage climate-related risks.</t>
  </si>
  <si>
    <t>Describe the organisation’s processes for identifying and assessing climate-related risks.</t>
  </si>
  <si>
    <t>Describe the organisation’s processes for managing climate-related risks.</t>
  </si>
  <si>
    <t>Describe how processes for identifying, assessing, and managing climate-related risks are integrated into the organisation’s overall risk management.</t>
  </si>
  <si>
    <t>Metrics and Targets</t>
  </si>
  <si>
    <t>The metrics and targets used to assess and manage relevant climate-related risks and opportunities.</t>
  </si>
  <si>
    <t xml:space="preserve">Disclose the metrics used by the organisation to assess climate-related risks and opportunities in line with its strategy and risk management process. </t>
  </si>
  <si>
    <t>Disclose Scope 1, Scope 2, and, if appropriate, Scope 3 greenhouse gas (GHG) emissions, and the related risks.</t>
  </si>
  <si>
    <t xml:space="preserve">Describe the targets used by the organisation to manage climate-related risks and opportunities, and performance against targets. </t>
  </si>
  <si>
    <t>CA100+ NET ZERO COMPANY BENCHMARK</t>
  </si>
  <si>
    <t>CA100+ Indicator</t>
  </si>
  <si>
    <t>Sub-indicator text</t>
  </si>
  <si>
    <t>Our approach</t>
  </si>
  <si>
    <t>Indicator 1: Net zero GHG emissions by 2050 (or sooner) ambition   </t>
  </si>
  <si>
    <t>1.1 The company has set an ambition to achieve net-zero GHG emissions by 2050 or sooner.</t>
  </si>
  <si>
    <t>a. The company has made a qualitative net zero GHG emissions ambition statement that explicitly includes at least 95% of its Scope 1 and 2 emissions.
b. The company’s net zero GHG emissions ambition covers the most relevant Scope 3 GHG emissions categories for the company’s sector (where applicable).</t>
  </si>
  <si>
    <t>Indicator 2: Long-term (2036-2050) GHG reduction target(s)  </t>
  </si>
  <si>
    <t>2.1 The company has set a long-term target for reducing its GHG emissions in the period between 2036 and 2050.</t>
  </si>
  <si>
    <t xml:space="preserve">We have set a long-term goal to achieve net zero GHG emissions by 2050. </t>
  </si>
  <si>
    <t>2.2 The company's long-term (2036 to 2050) GHG reduction target covers at least 95% of its Scope 1 and 2 emissions and the most relevant Scope 3 emissions (where applicable).</t>
  </si>
  <si>
    <t>Metric 2.2.a: The company has specified that this target covers at least 95% of its total Scope 1 and 2 emissions.
Metric 2.2.b: The company’s Scope 3 GHG reduction target covers at least the most relevant Scope 3 emissions categories for its sector and the company has published the methodology used to establish its Scope 3 target (where applicable).</t>
  </si>
  <si>
    <t>2.3 The company’s last disclosed carbon intensity OR its short-term or medium-term targeted carbon intensity OR the company’s expected carbon intensity derived from its long-term GHG reduction target is aligned with or below the relevant sector trajectory needed to achieve the Paris Agreement goal of limiting global temperature increase to 1.5°C with low or no overshoot in 2050.</t>
  </si>
  <si>
    <t>Indicator 3: Medium-term (2027-2035) GHG reduction target(s)   </t>
  </si>
  <si>
    <t>3.1 The company has set a medium-term target for reducing its GHG emissions in the period between 2027 and 2035.</t>
  </si>
  <si>
    <t>3.2 The company's medium-term (2027 to 2035) GHG reduction target covers at least 95% of its Scope 1 and 2 emissions and the most relevant Scope 3 emissions (where applicable).</t>
  </si>
  <si>
    <t>3.3 The company’s last disclosed carbon intensity OR its short-term or medium-term targeted carbon intensity OR the company’s expected carbon intensity derived from its long-term GHG reduction target is aligned with or below the relevant sector trajectory needed to achieve the Paris Agreement goal of limiting global temperature increase to 1.5°C with low or no overshoot in 2050. This is equivalent to IPCC’s Special Report on the 1.5° Celsius pathway P1 or the IEA’s Net Zero Emissions by 2050 Scenario.</t>
  </si>
  <si>
    <t>Indicator 4: Short-term (up to 2026) GHG reduction target(s)    </t>
  </si>
  <si>
    <t>4.1 The company has set a short-term target for reducing its GHG emissions in the period between 2023 and 2026.</t>
  </si>
  <si>
    <t>4.2 The company’s short-term (up to 2026) GHG reduction target covers at least 95% of its Scope 1 and 2 emissions and the most relevant Scope 3 emissions (where applicable).</t>
  </si>
  <si>
    <t>Metric 4.2.a: The company has specified that its short-term
GHG reduction target covers at least 95% of its total Scope 1
and 2 emissions.
Metric 4.2.b: The company’s short-term Scope 3 GHG
reduction target covers at least the most relevant Scope 3
emissions categories for its sector and the company has
published the methodology used to establish its Scope 3
target (where applicable).</t>
  </si>
  <si>
    <t>4.3 The company’s last disclosed carbon intensity OR the company’s expected carbon intensity derived from its short-term GHG reduction target is aligned with or below the trajectory for its respective sector to achieve the Paris Agreement goal of limiting global temperature increase to 1.5°C with low or no overshoot in 2026. This is equivalent to IPCC’s Special Report on the 1.5° Celsius pathway P1 or the IEA’s Net Zero Emissions by 2050 Scenario.</t>
  </si>
  <si>
    <t>Indicator 5: Decarbonisation strategy</t>
  </si>
  <si>
    <t>5.1 The company has a decarbonisation strategy that explains how it intends to meet its medium- and long-term GHG reduction targets.</t>
  </si>
  <si>
    <t xml:space="preserve">Metric 5.1.a: The company identifies the set of actions it
intends to take to achieve its GHG reduction targets over
the targeted timeframes. These actions clearly refer to
the main sources of the company’s GHG emissions,
including Scope 3 emissions (where applicable).
Metric 5.1.b: The company quantifies the contribution of
individual decarbonisation levers to achieving its
medium- and long-term GHG reduction targets,
including Scope 3 GHG reduction targets where
applicable (e.g., changing technology or product mix,
supply chain measures).
Metric 5.1.c: If the company chooses to employ
offsetting and negative emissions technologies to meet
its medium- and long-term GHG reduction targets, it
discloses the quantity of offsets, type of offsets, offset
certification and the negative emissions technologies it
is planning to use.
Metric 5.1.d: The company discloses the
abatement measures it intends to use that are
technologically feasible under current economic
conditions and quantifies the contribution of these
measures to achieving its medium- and long-term GHG
reduction targets.
</t>
  </si>
  <si>
    <t xml:space="preserve">5.2 The company’s decarbonisation strategy specifies the role of climate solutions (i.e., technologies and products that will enable the economy to decarbonise).
</t>
  </si>
  <si>
    <t>Metric 5.2.a: The company discloses the revenue OR
production it already generates from climate solutions
and discloses its share in overall sales.
Metric 5.2.b: The company has set a target to increase
revenue OR production from climate solutions in its
overall sales.</t>
  </si>
  <si>
    <t>Indicator 6: Capital allocation</t>
  </si>
  <si>
    <t>6.1 The company is working to decarbonise its capital expenditures.</t>
  </si>
  <si>
    <t>6.2 The company explains how it intends to invest in climate solutions (i.e., technologies and products that will enable the economy to decarbonise).</t>
  </si>
  <si>
    <t>Metric 6.2.a: The company discloses the stated value
of its capital expenditure allocated towards climate
solutions in the last reporting year.
Metric 6.2.b: The company discloses the stated value
of its capital expenditure that it intends to allocate
towards climate solutions in the future.</t>
  </si>
  <si>
    <t>Indicator 7: Climate policy engagement   </t>
  </si>
  <si>
    <t xml:space="preserve">7.1 The company commits to conducting its policy engagement activities in accordance with the goals of the Paris Agreement.
</t>
  </si>
  <si>
    <t>Metric 7.1.a: The company has a specific
public commitment/position statement to conduct all
of its lobbying in line with the goals of the
Paris Agreement.
Metric 7.1.b: The company commits to advocate for
Paris-aligned lobbying within the trade associations of
which it is a member.
Metric 7.1.c: The company’s public commitment/position
statement to conduct all of its lobbying in line with the
objectives of the Paris Agreement specifies the goal of
restricting global temperature rise to 1.5⁰C above preindustrial
levels.</t>
  </si>
  <si>
    <t>7.2 The company reviews its own and its trade associations’ climate policy engagement positions/ activities.
   </t>
  </si>
  <si>
    <t>Metric 7.2.a: The company publishes a review of its
climate policy positions’ alignment with the Paris
Agreement and discloses how it has advocated for these
positions through its climate policy engagement
activities.
Metric 7.2.b: The company publishes a review of its
trade associations’ climate positions/alignment with the
Paris Agreement and discloses what actions it took as a
result.</t>
  </si>
  <si>
    <t>Indicator 8: Climate Governance   </t>
  </si>
  <si>
    <t xml:space="preserve">8.1 The company’s Board has clear oversight of climate change.
</t>
  </si>
  <si>
    <t>Metric 8.1.a: The company discloses evidence of Board
or Board committee oversight of the management of
climate change risks.
Metric 8.1.b: The company has named a position at the
Board level with responsibility for climate change</t>
  </si>
  <si>
    <t xml:space="preserve">8.2 The company’s executive remuneration scheme incorporates climate change performance elements.
</t>
  </si>
  <si>
    <t>Metric 8.2.a: The company’s CEO and/or at least one other
senior executive’s remuneration arrangements specifically
incorporate climate change performance as a Key
Performance Indicator determining performance-linked
compensation (references to ‘ESG’ or ‘sustainability
performance’ are insufficient).
Metric 8.2.b: The company’s CEO and/or at least one other
senior executive’s remuneration arrangements incorporate
progress towards achieving the company’s GHG reduction
targets as a Key Performance Indicator determining
performance-linked compensation.</t>
  </si>
  <si>
    <t xml:space="preserve">8.3 The Board has sufficient capabilities/competencies to assess and manage climate-related risks and opportunities.
</t>
  </si>
  <si>
    <t>Metric 8.3.a: The company has assessed its Board’s
competencies with respect to managing climate risks
and opportunities and disclosed the results of this
assessment.
Metric 8.3.b: The company provides details on the
criteria it uses to assess its Board's competencies with
respect to managing climate risks and opportunities,
and the measures it is taking to enhance these
competencies.</t>
  </si>
  <si>
    <t>Indicator 9: Just Transition   </t>
  </si>
  <si>
    <t>9.1 The company has committed to the principles of a Just Transition.</t>
  </si>
  <si>
    <t>Metric 9.1.a: The company has committed to
decarbonise in line with defined Just Transition
principles, recognising the social impacts of its
decarbonisation efforts.
Metric 9.1.b: The company has committed to retain,
retrain, redeploy and/or compensate workers affected by
its decarbonisation efforts.
Metric 9.1.c: The company has committed that new
projects associated with its decarbonisation efforts are
developed in consultation with affected communities
and seek their consent</t>
  </si>
  <si>
    <t>9.2 The company has disclosed how it is planning for and monitoring progress towards a Just Transition</t>
  </si>
  <si>
    <t>Metric 9.2.a: The company has developed a Just
Transition plan for how it aims to support workers and
communities negatively affected by its decarbonisation
efforts.
Metric 9.2.b: The company’s Just Transition plan was
developed in consultation with workers, communities and
other key stakeholders affected by its decarbonisation
efforts.
Metric 9.2.c: The company discloses the quantified Key
Performance Indicators it uses to track its progress towards
the objectives of its Just Transition plan</t>
  </si>
  <si>
    <t>Indicator 10: TCFD Disclosure  </t>
  </si>
  <si>
    <t xml:space="preserve">10.1 The company has publicly committed to implement the recommendations of the Task Force on Climate related Financial Disclosures (TCFD).
</t>
  </si>
  <si>
    <t>Metric 10.1.a: The company explicitly commits to align its
disclosures with the TCFD recommendations OR it is
listed as a supporter on the TCFD website.
Metric 10.1.b: The company explicitly sign-posts TCFDaligned
disclosures in its annual reporting or publishes
them in a TCFD report.</t>
  </si>
  <si>
    <t xml:space="preserve">10.2 The company employs climate scenario planning to test its strategic and operational resilience   
</t>
  </si>
  <si>
    <t>Metric</t>
  </si>
  <si>
    <t>Reporting Units</t>
  </si>
  <si>
    <t>Scope 1 GHG emissions</t>
  </si>
  <si>
    <t>Scope 2 GHG emissions (market based)</t>
  </si>
  <si>
    <t>Scope 3 GHG emissions</t>
  </si>
  <si>
    <t xml:space="preserve">Percent </t>
  </si>
  <si>
    <t xml:space="preserve">Intensity </t>
  </si>
  <si>
    <t>Biodiversity</t>
  </si>
  <si>
    <t>Metric tonnes</t>
  </si>
  <si>
    <t>Waste</t>
  </si>
  <si>
    <t>Social and employee matters</t>
  </si>
  <si>
    <t>GRI reason for omission</t>
  </si>
  <si>
    <t>Legal prohibitions</t>
  </si>
  <si>
    <t>CONTENTS</t>
  </si>
  <si>
    <t>The contents below can be used to navigate through this Reporting Index.</t>
  </si>
  <si>
    <t>Sustainability Accounting Standards Board (SASB) Index</t>
  </si>
  <si>
    <t>About this Reporting Index</t>
  </si>
  <si>
    <t>Standards and Frameworks Reporting Index 2024</t>
  </si>
  <si>
    <r>
      <t xml:space="preserve">This Reporting Index is developed to support navigation to specific disclosures and indicators in our 2024 Annual Reporting Suite available at </t>
    </r>
    <r>
      <rPr>
        <i/>
        <u/>
        <sz val="9.5"/>
        <color theme="4"/>
        <rFont val="Arial"/>
        <family val="2"/>
        <scheme val="minor"/>
      </rPr>
      <t>www.south32.net</t>
    </r>
    <r>
      <rPr>
        <i/>
        <sz val="9.5"/>
        <color theme="4"/>
        <rFont val="Arial"/>
        <family val="2"/>
        <scheme val="minor"/>
      </rPr>
      <t>.</t>
    </r>
  </si>
  <si>
    <t>ICMM Mining Principles and Performance Expectations</t>
  </si>
  <si>
    <t>Our Sustainable Development Report 2024 and Sustainability Databook 2024 is prepared in accordance with the Global Reporting Initiative (GRI) Standards for the period 1 July 2023 to 30 June 2024.</t>
  </si>
  <si>
    <t xml:space="preserve">Our internal social performance standard outlines the minimum performance requirements to avoid acquisition of land which results in involuntary physical or economic displacement. Where this is not possible actions must be developed to minimise impacts and where applicable, improve the quality of life of impacted people.
South32 has not caused or contributed to any involuntary resettlements over the past five years, as disclosed within this Databook. </t>
  </si>
  <si>
    <t>South Africa Manganese</t>
  </si>
  <si>
    <t>Australia Manganese</t>
  </si>
  <si>
    <r>
      <t xml:space="preserve">ICMM PE Conformance by Operation </t>
    </r>
    <r>
      <rPr>
        <i/>
        <sz val="12"/>
        <color theme="4"/>
        <rFont val="Arial"/>
        <family val="2"/>
      </rPr>
      <t xml:space="preserve">(Detailed) </t>
    </r>
  </si>
  <si>
    <t xml:space="preserve">Third-party validation planned for FY25. </t>
  </si>
  <si>
    <t>Third-party validation completed in FY23</t>
  </si>
  <si>
    <t>Validation activities</t>
  </si>
  <si>
    <r>
      <t>Overall conformance</t>
    </r>
    <r>
      <rPr>
        <vertAlign val="superscript"/>
        <sz val="9.5"/>
        <color theme="4"/>
        <rFont val="Arial"/>
        <family val="2"/>
      </rPr>
      <t>(1)</t>
    </r>
  </si>
  <si>
    <r>
      <t xml:space="preserve">ICMM PE Conformance by Operation </t>
    </r>
    <r>
      <rPr>
        <i/>
        <sz val="12"/>
        <color theme="4"/>
        <rFont val="Arial"/>
        <family val="2"/>
      </rPr>
      <t>(Summary)</t>
    </r>
  </si>
  <si>
    <t>ICMM MINING PRINCIPLES AND PERFORMANCE EXPECTATIONS</t>
  </si>
  <si>
    <t xml:space="preserve">1.2 Implement policies and practices to prevent bribery and corruption, and to publicly disclose facilitation payments. </t>
  </si>
  <si>
    <t xml:space="preserve">1.3 Implement policies and standards consistent with the ICMM policy framework. </t>
  </si>
  <si>
    <t xml:space="preserve">1.4 Assign accountability for sustainability performance at the Board and/or Executive Committee level. </t>
  </si>
  <si>
    <t xml:space="preserve">1.5 Disclose the value and beneficiaries of financial and in-kind political contributions whether directly or through an intermediary. </t>
  </si>
  <si>
    <t>2.1 Integrate sustainable development principles into corporate strategy and decision-making processes 
relating to investments in the design, operation and closure of facilities.</t>
  </si>
  <si>
    <t>2.2 Support the adoption of responsible physical and psychological health and safety, environmental, human rights and labour policies and practices by joint venture partners, suppliers and contractors, based on risk.</t>
  </si>
  <si>
    <t>3.1 Support the UN Guiding Principles on Business and Human Rights by developing a policy commitment to respect human rights, undertaking human rights due diligence and providing for or cooperating in processes 
to enable the remediation of adverse human rights impacts that members have caused or contributed to.</t>
  </si>
  <si>
    <t>3.4 Respect the rights of workers by: not employing child or forced labour; avoiding human trafficking; 
not assigning hazardous/ dangerous work to those under 18; eliminating all forms of harassment and 
discrimination; respecting freedom of association and collective bargaining; and providing an appropriate 
mechanism to address workers grievances.</t>
  </si>
  <si>
    <t>3.5 Equitably remunerate employees with wages that equal or exceed legal requirements or represent a competitive wage within that job market (whichever is higher) and assign regular and overtime working hours within legally required limits.</t>
  </si>
  <si>
    <t>3.6 Respect the rights, interests, aspirations, culture and natural resource-based livelihoods of Indigenous Peoples in project design, development and operation; apply the mitigation hierarchy to address adverse impacts; and deliver sustainable benefits for Indigenous Peoples.</t>
  </si>
  <si>
    <t>3.8 Implement policies and practices to respect the rights and interests of women that reflect gender-informed approaches to work practices and job design, and that protect against all forms of discrimination and 
harassment, and behaviours that adversely impact on women’s successful participation in the workplace</t>
  </si>
  <si>
    <t>3.9 Implement policies and practices to respect the rights and interests of all workers and improve workforce representation in the workplace so it is more inclusive.</t>
  </si>
  <si>
    <t>4.3 Implement risk-based controls to avoid/prevent, minimise, mitigate and/or remedy physical and psychological health, safety and environmental impacts to workers, local communities, cultural heritage and the natural environment, based upon a recognised international standard or management system.</t>
  </si>
  <si>
    <t>4.4 Develop, maintain and test emergency response plans. Where risks to external stakeholders are significant, this should be in collaboration with potentially affected stakeholders and consistent with established industry good practice.</t>
  </si>
  <si>
    <t>5.1 Implement practices aimed at continually improving workplace physical and psychological health and safety, and monitor performance for the elimination of workplace fatalities, serious injuries, psychosocial hazards and prevention of occupational diseases, based upon a recognised international standard or management system</t>
  </si>
  <si>
    <t>5.2 Provide workers with training in accordance with their responsibilities for physical and psychological health and safety and implement health surveillance 
and risk-based monitoring programmes based on occupational exposures.</t>
  </si>
  <si>
    <t>6.1 Plan and design for closure in consultation with relevant authorities and stakeholders, implement measures to address closure-related environmental and social aspects, and make financial provision to enable agreed closure and post-closure commitments to be realised.</t>
  </si>
  <si>
    <t>6.2 Implement water stewardship practices that provide for strong and transparent water governance, effective and efficient management of water at operations, and collaboration with stakeholders at a catchment level to achieve responsible and sustainable water use.</t>
  </si>
  <si>
    <t>6.3 Design, construct, operate, monitor and decommission tailings disposal/storage facilities using 
comprehensive, risk-based management and governance practices in line with internationally 
recognised good practice, to minimise the risk of catastrophic failure.</t>
  </si>
  <si>
    <t>6.4 Apply the mitigation hierarchy to prevent pollution, manage releases and waste, and address potential impacts on human health and the environment.</t>
  </si>
  <si>
    <t>6.5 Implement measures to improve energy efficiency and contribute to a low-carbon future, and report the 
outcomes based on internationally recognised protocols for measuring CO2 equivalent (GHG) emissions.</t>
  </si>
  <si>
    <t>7.1 Neither explore nor develop new mines in World Heritage sites, respect legally designated protected areas, and design and operate any new operations or changes to existing operations to be compatible with the value for which such areas were designated.</t>
  </si>
  <si>
    <t>7.2 Assess and address risks and impacts to biodiversity and ecosystem services by implementing the mitigation hierarchy, with the ambition of achieving no-net-loss of biodiversity.</t>
  </si>
  <si>
    <t>8.1 In project design, operation and de-commissioning, implement cost-effective measures for the recovery, re-use or recycling of energy, natural resources, and materials.</t>
  </si>
  <si>
    <t>8.2 Assess the hazards of the products of mining according to UN Globally Harmonized System of Hazard Classification and Labelling or equivalent relevant regulatory systems and communicate through safety data sheets and labelling as appropriate.</t>
  </si>
  <si>
    <t>9.1 Implement inclusive approaches with local communities to identify their development priorities and support activities that contribute to their lasting social and economic wellbeing, in partnership with government, civil society and development agencies, as appropriate.</t>
  </si>
  <si>
    <t>9.2 Enable access by local enterprises to procurement and contracting opportunities across the project life cycle, both directly and by encouraging larger contractors and suppliers, and also by supporting initiatives to enhance economic opportunities for local communities.</t>
  </si>
  <si>
    <t>9.3 Conduct stakeholder engagement based upon an analysis of the local context and provide local stakeholders with access to appropriate and effective mechanisms for seeking resolution of grievances related to the company and its activities.</t>
  </si>
  <si>
    <t>9.4 Collaborate with government, where appropriate, to support improvements in environmental and social practices of local Artisanal and Small-scale Mining (ASM).</t>
  </si>
  <si>
    <t>10.1 Identify and engage with key corporate-level external stakeholders on sustainable development issues in an open and transparent manner.</t>
  </si>
  <si>
    <t>10.2 Publicly support the implementation of the Extractive Industries Transparency Initiative (EITI) and compile information on all material payments, at the appropriate levels of government, by country and by project.</t>
  </si>
  <si>
    <t>10.3 Report annually on economic, social and environmental performance at the corporate level using the GRI Sustainability Reporting Standards.</t>
  </si>
  <si>
    <t>10.4 Each year, conduct independent assurance of sustainability performance following the ICMM guidance on assuring and verifying membership requirements.</t>
  </si>
  <si>
    <t>Alignment and references</t>
  </si>
  <si>
    <r>
      <t xml:space="preserve">Our Code prohibits fraud, bribery and corruption in any form, and requires compliance with applicable anti-bribery and corruption laws wherever we conduct business.
As part of our commitment to act ethically, responsibly and lawfully, we have an Anti-bribery and Corruption (ABC) Policy and operate a risk-based ABC compliance program.
</t>
    </r>
    <r>
      <rPr>
        <b/>
        <sz val="9"/>
        <color theme="4"/>
        <rFont val="Arial"/>
        <family val="2"/>
      </rPr>
      <t xml:space="preserve">+ Learn more in our Code (and Speak Up Policy), and our ABC Policy available at </t>
    </r>
    <r>
      <rPr>
        <b/>
        <i/>
        <u/>
        <sz val="9"/>
        <color theme="4"/>
        <rFont val="Arial"/>
        <family val="2"/>
      </rPr>
      <t>www.south32.net.</t>
    </r>
  </si>
  <si>
    <r>
      <t xml:space="preserve">Our Board is responsible for our strategy and governance. The Board approves our Sustainability Policy and with the support of its standing Committees oversees the governance, strategy, risk management and performance of the Group with respect to material sustainability risks and opportunities.
The Sustainability Committee oversees the sustainability management, performance, assurance and reporting practices of the Group. The Committee oversees the identification and management of sustainability-related risks and opportunities, and the adequacy and effectiveness of systems and frameworks associated with material sustainability matters.
</t>
    </r>
    <r>
      <rPr>
        <b/>
        <sz val="9"/>
        <color theme="4"/>
        <rFont val="Arial"/>
        <family val="2"/>
      </rPr>
      <t xml:space="preserve">+ Learn more in our Corporate Governance Statement 2024 available at </t>
    </r>
    <r>
      <rPr>
        <b/>
        <i/>
        <u/>
        <sz val="9"/>
        <color theme="4"/>
        <rFont val="Arial"/>
        <family val="2"/>
      </rPr>
      <t>www.south32.net.</t>
    </r>
  </si>
  <si>
    <r>
      <t xml:space="preserve">Sustainability is at the heart of our purpose and underpins the delivery of our strategy. 
We are committed to continuously improving our sustainability performance, optimising our positive contributions and minimising adverse impacts by protecting and respecting our people, partnering with local communities, operating ethically and responsibly, addressing climate change and managing our environmental impact. We continue to embed our sustainability commitment and principles into our culture, business strategy, internal standards and procedures.
</t>
    </r>
    <r>
      <rPr>
        <b/>
        <sz val="9"/>
        <color theme="4"/>
        <rFont val="Arial"/>
        <family val="2"/>
      </rPr>
      <t xml:space="preserve">+ Learn more in our Sustainability Policy available at </t>
    </r>
    <r>
      <rPr>
        <b/>
        <i/>
        <u/>
        <sz val="9"/>
        <color theme="4"/>
        <rFont val="Arial"/>
        <family val="2"/>
      </rPr>
      <t>www.south32.net.</t>
    </r>
  </si>
  <si>
    <r>
      <t xml:space="preserve">We believe it is important for cultural heritage and mining to co-exist. We are committed to working with communities and stakeholders, including Indigenous, Traditional and Tribal Peoples, with the aim of achieving the best possible outcomes wherever our activities have the potential to impact cultural heritage. 
</t>
    </r>
    <r>
      <rPr>
        <b/>
        <sz val="9"/>
        <color theme="4"/>
        <rFont val="Arial"/>
        <family val="2"/>
      </rPr>
      <t xml:space="preserve">+ Learn more in Our Approach to Cultural Heritage and Our Approach to Indigenous, Traditional and Tribal Peoples Engagement available at </t>
    </r>
    <r>
      <rPr>
        <b/>
        <i/>
        <u/>
        <sz val="9"/>
        <color theme="4"/>
        <rFont val="Arial"/>
        <family val="2"/>
      </rPr>
      <t>www.south32.net.</t>
    </r>
  </si>
  <si>
    <r>
      <t xml:space="preserve">Consistent with the ICMM Position Statement on Indigenous Peoples and Mining, we apply the principles of free, prior and informed consent in seeking to obtain and maintain agreed outcomes with Indigenous, Traditional and Tribal Peoples, including as a result of relocation or disturbance of land and territories or cultural heritage. We work collaboratively with Indigenous, Traditional and Tribal Peoples to preserve cultural heritage and advance opportunities for economic participation and social inclusion.
</t>
    </r>
    <r>
      <rPr>
        <b/>
        <sz val="9"/>
        <color theme="4"/>
        <rFont val="Arial"/>
        <family val="2"/>
      </rPr>
      <t xml:space="preserve">+ Learn more in Our Approach to Cultural Heritage and Our Approach to Indigenous, Traditional and Tribal Peoples Engagement available at </t>
    </r>
    <r>
      <rPr>
        <b/>
        <i/>
        <u/>
        <sz val="9"/>
        <color theme="4"/>
        <rFont val="Arial"/>
        <family val="2"/>
      </rPr>
      <t>www.south32.net.</t>
    </r>
    <r>
      <rPr>
        <b/>
        <sz val="9"/>
        <color theme="4"/>
        <rFont val="Arial"/>
        <family val="2"/>
      </rPr>
      <t xml:space="preserve"> </t>
    </r>
  </si>
  <si>
    <r>
      <t xml:space="preserve">Our internal environment and climate change standard details the requirements for conducting environmental risk and opportunity analysis for operational locations on a five-yearly basis, for exploration areas on an as-required basis, and to incorporate the outcomes into the planning process.
Our internal social performance standard sets the minimum performance requirements for collaborative and transparent engagement with host communities and provides guidance on identifying and managing social impacts and risks associated with our activities. These requirements apply to all operations, functions, projects and greenfields exploration where we have operational control.
</t>
    </r>
    <r>
      <rPr>
        <b/>
        <sz val="9"/>
        <color theme="4"/>
        <rFont val="Arial"/>
        <family val="2"/>
      </rPr>
      <t xml:space="preserve">+ Learn more in our Sustainable Development Report 2024, available at </t>
    </r>
    <r>
      <rPr>
        <b/>
        <i/>
        <u/>
        <sz val="9"/>
        <color theme="4"/>
        <rFont val="Arial"/>
        <family val="2"/>
      </rPr>
      <t>www.south32.net.</t>
    </r>
  </si>
  <si>
    <r>
      <t xml:space="preserve">Our approach to risk management is governed by our risk management framework, which is defined in our Risk Management Policy and is delivered through our system of risk management which is aligned to the principles of the International Standard for Risk Management AS/NZS ISO 31000:2018.
Our Sustainability Policy states that we will identify, evaluate and manage sustainability risks in line with our risk management framework. 
</t>
    </r>
    <r>
      <rPr>
        <b/>
        <sz val="9"/>
        <color theme="4"/>
        <rFont val="Arial"/>
        <family val="2"/>
      </rPr>
      <t xml:space="preserve">+ Learn more in our Risk Management Policy available at </t>
    </r>
    <r>
      <rPr>
        <b/>
        <i/>
        <u/>
        <sz val="9"/>
        <color theme="4"/>
        <rFont val="Arial"/>
        <family val="2"/>
      </rPr>
      <t>www.south32.net.</t>
    </r>
  </si>
  <si>
    <r>
      <t xml:space="preserve">Our security, crisis and emergency management (SCEM) standard defines minimum performance requirements and controls for responding to critical incidents and emergencies, with the aim of preventing or mitigating potential impacts to people, communities and the environment. 
</t>
    </r>
    <r>
      <rPr>
        <b/>
        <sz val="9"/>
        <color theme="4"/>
        <rFont val="Arial"/>
        <family val="2"/>
      </rPr>
      <t xml:space="preserve">+ Learn more in our Sustainable Development Report 2024 available at </t>
    </r>
    <r>
      <rPr>
        <b/>
        <i/>
        <u/>
        <sz val="9"/>
        <color theme="4"/>
        <rFont val="Arial"/>
        <family val="2"/>
      </rPr>
      <t>www.south32.net.</t>
    </r>
  </si>
  <si>
    <r>
      <t xml:space="preserve">As a responsible and temporary custodian of the lands and waters on which we operate, closure forms an expected and crucial part of our life of operation planning and execution. 
We are committed to closing our operating assets in a responsible manner that aligns with our purpose and meets our regulatory obligations and commitments to stakeholders. We prioritise effective closure planning from the early stages of development and throughout the lifecycle of our operations. 
</t>
    </r>
    <r>
      <rPr>
        <b/>
        <sz val="9"/>
        <color theme="4"/>
        <rFont val="Arial"/>
        <family val="2"/>
      </rPr>
      <t xml:space="preserve">+ Learn more in Our Approach to Closure available at </t>
    </r>
    <r>
      <rPr>
        <b/>
        <i/>
        <u/>
        <sz val="9"/>
        <color theme="4"/>
        <rFont val="Arial"/>
        <family val="2"/>
      </rPr>
      <t>www.south32.net.</t>
    </r>
  </si>
  <si>
    <r>
      <t xml:space="preserve">We seek to contribute meaningfully to the social and economic development of countries and communities where we operate. Our operation-specific social investment plans cover a three-year period and are reviewed annually so that they continue to reflect stakeholder and community interests and priorities.
</t>
    </r>
    <r>
      <rPr>
        <b/>
        <sz val="9"/>
        <color theme="4"/>
        <rFont val="Arial"/>
        <family val="2"/>
      </rPr>
      <t xml:space="preserve">
+ Learn more in our Sustainable Development Report 2024 available at </t>
    </r>
    <r>
      <rPr>
        <b/>
        <i/>
        <u/>
        <sz val="9"/>
        <color theme="4"/>
        <rFont val="Arial"/>
        <family val="2"/>
      </rPr>
      <t>www.south32.net.</t>
    </r>
  </si>
  <si>
    <r>
      <t xml:space="preserve">We understand that local procurement growth is a key interest area for stakeholders at our operations. We seek to source goods and services from local businesses that meet our health, safety, environmental and social performance requirements, where feasible. Our supplier contracting processes incorporate reviews of local markets to assess for local market presence and capability. 
In Australia, we engage with Aboriginal and Torres Strait Islander businesses at different levels of our supply chain. Our local sourcing teams engage with prospective suppliers on our procurement processes and how to work with South32.  
We provide funding support for the development of local small, medium, and micro enterprises (SMMEs) and suppliers, community programs, local job creation and skills development, all contribute to the ongoing transformation South Africa’s economy. 
</t>
    </r>
    <r>
      <rPr>
        <b/>
        <sz val="9"/>
        <color theme="4"/>
        <rFont val="Arial"/>
        <family val="2"/>
      </rPr>
      <t xml:space="preserve">+ Learn more in our Sustainable Development Report 2024 available at </t>
    </r>
    <r>
      <rPr>
        <b/>
        <i/>
        <u/>
        <sz val="9"/>
        <color theme="4"/>
        <rFont val="Arial"/>
        <family val="2"/>
      </rPr>
      <t>www.south32.net.</t>
    </r>
  </si>
  <si>
    <r>
      <t xml:space="preserve">Building meaningful community relationships based on trust is essential to the way we operate and the delivery of our purpose. This means understanding and working to address actual and potential impacts and participating in transparent two-way communication that is proactive, responsive and ongoing. 
Community engagement and research provides valuable insights into potential impacts from our activities on local communities, as well as risks and opportunities. This includes baseline assessments, social impact assessments, engagement forums and community perception surveys.  
Our community complaints and grievance process is aligned with the United Nations Guiding Principles on Business and Human Rights and the UN’s Protect, Respect and Remedy Framework.
</t>
    </r>
    <r>
      <rPr>
        <b/>
        <sz val="9"/>
        <color theme="4"/>
        <rFont val="Arial"/>
        <family val="2"/>
      </rPr>
      <t xml:space="preserve">+ Learn more in our Sustainable Development Report 2024 available at </t>
    </r>
    <r>
      <rPr>
        <b/>
        <i/>
        <u/>
        <sz val="9"/>
        <color theme="4"/>
        <rFont val="Arial"/>
        <family val="2"/>
      </rPr>
      <t>www.south32.net.</t>
    </r>
  </si>
  <si>
    <r>
      <t xml:space="preserve">Our stakeholders are individuals or groups who may be affected by or interested in our decision-making and activities. Proactive engagement helps us to understand their interests, priorities, and concerns and helps to inform and guide our sustainability approach. 
</t>
    </r>
    <r>
      <rPr>
        <b/>
        <sz val="9"/>
        <color theme="4"/>
        <rFont val="Arial"/>
        <family val="2"/>
      </rPr>
      <t xml:space="preserve">
+ Learn more about our engagements with stakeholders in our Sustainable Development Report available at </t>
    </r>
    <r>
      <rPr>
        <b/>
        <i/>
        <u/>
        <sz val="9"/>
        <color theme="4"/>
        <rFont val="Arial"/>
        <family val="2"/>
      </rPr>
      <t>www.south32.net.</t>
    </r>
  </si>
  <si>
    <r>
      <t>Our Approach to Human Rights outlines our commitment to respect all internationally recognised human rights as set out in the International Bill of Rights</t>
    </r>
    <r>
      <rPr>
        <vertAlign val="superscript"/>
        <sz val="9"/>
        <color theme="4"/>
        <rFont val="Arial"/>
        <family val="2"/>
      </rPr>
      <t>(1)</t>
    </r>
    <r>
      <rPr>
        <sz val="9"/>
        <color theme="4"/>
        <rFont val="Arial"/>
        <family val="2"/>
      </rPr>
      <t xml:space="preserve"> and the International Labour Organization Declaration on Fundamental Principles and Rights at Work. It also details our approach to managing human rights risks, which is guided by the United Nations Guiding Principles on Business and Human Rights (UNGPs) and implemented through our internal social performance standard.
Our social performance standard defines minimum performance requirements for managing human rights risks. Through stewardship programs, the Legal and External Affairs function provides guidance and support on compliance with the standard.
</t>
    </r>
    <r>
      <rPr>
        <i/>
        <sz val="8"/>
        <color theme="4"/>
        <rFont val="Arial"/>
        <family val="2"/>
      </rPr>
      <t>(1) Comprising the Universal Declaration of Human Rights, the International Covenant on Civil and Political Rights, and the International Covenant on Economic, Social and Cultural Rights</t>
    </r>
    <r>
      <rPr>
        <sz val="9"/>
        <color theme="4"/>
        <rFont val="Arial"/>
        <family val="2"/>
      </rPr>
      <t xml:space="preserve">
</t>
    </r>
    <r>
      <rPr>
        <b/>
        <sz val="9"/>
        <color theme="4"/>
        <rFont val="Arial"/>
        <family val="2"/>
      </rPr>
      <t xml:space="preserve">+ Learn more in Our Approach to Human Rights available at </t>
    </r>
    <r>
      <rPr>
        <b/>
        <i/>
        <u/>
        <sz val="9"/>
        <color theme="4"/>
        <rFont val="Arial"/>
        <family val="2"/>
      </rPr>
      <t>www.south32.net.</t>
    </r>
  </si>
  <si>
    <r>
      <t>Our Approach to Human Rights outlines our commitment to respect all internationally recognised human rights as set out in the International Bill of Rights</t>
    </r>
    <r>
      <rPr>
        <vertAlign val="superscript"/>
        <sz val="9"/>
        <color theme="4"/>
        <rFont val="Arial"/>
        <family val="2"/>
      </rPr>
      <t>(1)</t>
    </r>
    <r>
      <rPr>
        <sz val="9"/>
        <color theme="4"/>
        <rFont val="Arial"/>
        <family val="2"/>
      </rPr>
      <t xml:space="preserve"> and the International Labour Organization Declaration on Fundamental Principles and Rights at Work. 
</t>
    </r>
    <r>
      <rPr>
        <i/>
        <sz val="8"/>
        <color theme="4"/>
        <rFont val="Arial"/>
        <family val="2"/>
      </rPr>
      <t xml:space="preserve">(1) Comprising the Universal Declaration of Human Rights, the International Covenant on Civil and Political Rights, and the International Covenant on Economic, Social and Cultural Rights.
</t>
    </r>
    <r>
      <rPr>
        <sz val="9"/>
        <color theme="4"/>
        <rFont val="Arial"/>
        <family val="2"/>
      </rPr>
      <t xml:space="preserve">
</t>
    </r>
    <r>
      <rPr>
        <b/>
        <sz val="9"/>
        <color theme="4"/>
        <rFont val="Arial"/>
        <family val="2"/>
      </rPr>
      <t xml:space="preserve">+ Learn more in Our Approach to Human Rights available at </t>
    </r>
    <r>
      <rPr>
        <b/>
        <i/>
        <u/>
        <sz val="9"/>
        <color theme="4"/>
        <rFont val="Arial"/>
        <family val="2"/>
      </rPr>
      <t>www.south32.net.</t>
    </r>
  </si>
  <si>
    <r>
      <t xml:space="preserve">We monitor the employment market to offer competitive remuneration and benefits and have designed our reward framework to reward achievements, leadership and behaviours that promote our values and purpose. Working hours are managed in accordance with employment agreements and legal requirements.
Our Remuneration Committee Terms of Reference includes an objective to reward employees fairly and responsibly having regard to the Group’s results, individual performance and general remuneration conditions and allowing for adjustments to be made. 
</t>
    </r>
    <r>
      <rPr>
        <b/>
        <sz val="9"/>
        <color theme="4"/>
        <rFont val="Arial"/>
        <family val="2"/>
      </rPr>
      <t xml:space="preserve">+ Learn more in our Remuneration Committee Terms of Reference and our Sustainable Development Report 2024, available at </t>
    </r>
    <r>
      <rPr>
        <b/>
        <i/>
        <u/>
        <sz val="9"/>
        <color theme="4"/>
        <rFont val="Arial"/>
        <family val="2"/>
      </rPr>
      <t>www.south32.net.</t>
    </r>
  </si>
  <si>
    <t>In line with our ICMM membership requirements and transparency commitments, we obtain independent assurance over selected sustainability information.
Our assurance process is a combination of reasonable and limited-level assurance. Further information about assured sustainability information can be found in the FY24 Independent Assurance Report from KPMG Australia within our Sustainable Development Report 2024. KMPG Australia is also South32’s independent auditor.</t>
  </si>
  <si>
    <r>
      <t xml:space="preserve">Our Approach to Biodiversity Conservation details our commitment to avoiding exploring or mining in UNESCO World Heritage sites and respecting legally designated protected areas.
</t>
    </r>
    <r>
      <rPr>
        <b/>
        <sz val="9"/>
        <color theme="4"/>
        <rFont val="Arial"/>
        <family val="2"/>
      </rPr>
      <t xml:space="preserve">+ Learn more in Our Approach to Biodiversity Conservation available at </t>
    </r>
    <r>
      <rPr>
        <b/>
        <i/>
        <u/>
        <sz val="9"/>
        <color theme="4"/>
        <rFont val="Arial"/>
        <family val="2"/>
      </rPr>
      <t>www.south32.net.</t>
    </r>
  </si>
  <si>
    <r>
      <t xml:space="preserve">South32 is a participant company of the UN Global Compact (UNGC) which is the world’s largest corporate sustainability initiative. Our 2024 UNGC Communication on Progress submission, which is a key component of our commitment to the UNGC, is available at </t>
    </r>
    <r>
      <rPr>
        <i/>
        <u/>
        <sz val="9.5"/>
        <color theme="4"/>
        <rFont val="Arial"/>
        <family val="2"/>
      </rPr>
      <t>https://unglobalcompact.org/what-is-gc/participants/</t>
    </r>
    <r>
      <rPr>
        <sz val="9.5"/>
        <color theme="4"/>
        <rFont val="Arial"/>
        <family val="2"/>
      </rPr>
      <t xml:space="preserve">.
The below index details the alignment of our Sustainable Development Report 2024 with the UNGC Ten Principles. </t>
    </r>
  </si>
  <si>
    <t>Sustainable Development Report 2024 reference location:</t>
  </si>
  <si>
    <t xml:space="preserve">Our approach to sustainability is guided by, and contributes to, the UN SDGs which are recognised as the blueprint to achieve a better and more sustainable future for all. While we acknowledge the opportunity for mining industry participants to positively contribute to all 17 of the UN SDGs, our sustainability approach is most strongly aligned with the goals outlined below. 
Out of the 169 UN SDG targets, we have identified 19 primary UN SDG targets which our activities contribute to. The below index details the reference location within our Sustainable Development Report 2024 which demonstrates our activities that contribute to the identified UN SDG targets. </t>
  </si>
  <si>
    <t>UN SDG</t>
  </si>
  <si>
    <t>3 - Good Health and Wellbeing</t>
  </si>
  <si>
    <t xml:space="preserve">4 - Quality Education </t>
  </si>
  <si>
    <t xml:space="preserve">5 - Gender Equality </t>
  </si>
  <si>
    <t>6 - Clean Water and Sanitation</t>
  </si>
  <si>
    <t>7 - Affordable and Clean Energy</t>
  </si>
  <si>
    <t xml:space="preserve">8 - Decent work and economic growth </t>
  </si>
  <si>
    <t xml:space="preserve">9 - Industry, innovation and infrastructure </t>
  </si>
  <si>
    <t>10 - Reduced Inequalities</t>
  </si>
  <si>
    <t>11 - Sustainable Cities and Communities</t>
  </si>
  <si>
    <t xml:space="preserve">12 - Responsible consumption and production </t>
  </si>
  <si>
    <t>13 - Climate Action</t>
  </si>
  <si>
    <t xml:space="preserve">15 - Life on Land </t>
  </si>
  <si>
    <t xml:space="preserve">16 - Peace, justice and strong institutions </t>
  </si>
  <si>
    <t>17 - Partnerships for the Goals</t>
  </si>
  <si>
    <t xml:space="preserve">a. Where relevant, restatements are disclosed in the footnotes of the relevant tables within the Sustainability Databook 2024 and respective reports.   </t>
  </si>
  <si>
    <t>a., b., c. and d. Sustainability Databook 2024 - Ethics and business integrity tab</t>
  </si>
  <si>
    <t>Sustainability Databook 2024 - Partnering with communities tab</t>
  </si>
  <si>
    <t xml:space="preserve">a. and b. Number of employees and external security personnel training during the financial year provided in our Sustainability Databook 2024 - Human rights tab
</t>
  </si>
  <si>
    <t>Sustainability Databook 2024 - Modern slavery metrics tab</t>
  </si>
  <si>
    <t>a. Sustainability Databook 2024 - Biodiversity tab</t>
  </si>
  <si>
    <t xml:space="preserve">a., b., c.i., e., f., and g. Sustainability Databook 2024 - Energy tab
</t>
  </si>
  <si>
    <t>a., b., Sustainability Databook 2024 - GHG emissions tab
c. Biodiesel is included in our distillate and gas emissions source, detailed in the Sustainability Databook 2024 - GHG emissions tab
b., d., e., f., and g. Sustainability Databook 2024 - Emissions methodology tab</t>
  </si>
  <si>
    <t>a., b., c.,  Sustainability Databook 2024 - GHG emissions tab
c., d., e., f., and g. Sustainability Databook 2024 - Emissions methodology tab</t>
  </si>
  <si>
    <t>a., d, Sustainability Databook 2024 - GHG emissions tab
b., d., e, f., and g.  Sustainability Databook 2024 - Emissions methodology tab</t>
  </si>
  <si>
    <t>a., b., c., and d. Sustainability Databook 2024 - GHG emissions tab</t>
  </si>
  <si>
    <t>This table demonstrates South32's reporting in accordance with the GRI Sustainability Reporting Standards for period 1 July 2023 to 30 June 2024.</t>
  </si>
  <si>
    <t>GRI 409: Forced or Compulsory Labour 2016</t>
  </si>
  <si>
    <t>Sustainable Finance Disclosure Regulation (SFDR) Principal Adverse Impact (PAI) Summary</t>
  </si>
  <si>
    <t xml:space="preserve">We have been a member of the ICMM since our inception in 2015. 
ICMM’s Mining Principles aim to set an ethical and responsible standard for the environmental, social and governance performance for its members. ICMM has also developed a set of Performance Expectations (‘PEs’) that outline how members should manage sustainability issues at both corporate and operational levels, to enhance the 10 Mining Principles. ICMM’s Mining Principles, Position Statements and PEs are reflected in our sustainability-related policies, ‘Our Approach’ documents and internal standards, and their implementation is supported by operational-level validation, assurance and disclosure.
In line with ICMM requirements, each of our operations completed an ICMM PE self-assessment in 2022. A self-assessment was also completed for corporate. At least every three years, our operations are required to update their self-assessments and are subject to third-party validation, pursuant to a schedule determined by prioritisation criteria. 
More information on our alignment with the ICMM’s Mining Principles and PEs is shown below. </t>
  </si>
  <si>
    <t xml:space="preserve">This year we continued to mature our Group training and learning practices to build the necessary capabilities for our employees to be safe, productive and engaged in their roles.
Information on the average hours of training undertaken by employees and expenditure on training is currently unavailable. We are working to improve our data collection processes and aim to improve our disclosure in future years. </t>
  </si>
  <si>
    <t>Sustainability Databook 2024 - Our societal contribution</t>
  </si>
  <si>
    <t>This table demonstrates South32's reporting in line with the ICMM Social and Economic Reporting Framework and Guidance for period 1 July 2023 to 30 June 2024.</t>
  </si>
  <si>
    <t xml:space="preserve">Sustainability Databook 2024 - Energy tab
</t>
  </si>
  <si>
    <t>Biodiversity conservation</t>
  </si>
  <si>
    <t>Waste, contamination and air emissions</t>
  </si>
  <si>
    <r>
      <t>Air emissions of the following pollutants: (1) CO, (2) NO</t>
    </r>
    <r>
      <rPr>
        <vertAlign val="subscript"/>
        <sz val="9.5"/>
        <color theme="4"/>
        <rFont val="Arial"/>
        <family val="2"/>
      </rPr>
      <t>x</t>
    </r>
    <r>
      <rPr>
        <sz val="9.5"/>
        <color theme="4"/>
        <rFont val="Arial"/>
        <family val="2"/>
      </rPr>
      <t xml:space="preserve"> (excluding N</t>
    </r>
    <r>
      <rPr>
        <vertAlign val="subscript"/>
        <sz val="9.5"/>
        <color theme="4"/>
        <rFont val="Arial"/>
        <family val="2"/>
      </rPr>
      <t>2</t>
    </r>
    <r>
      <rPr>
        <sz val="9.5"/>
        <color theme="4"/>
        <rFont val="Arial"/>
        <family val="2"/>
      </rPr>
      <t>O), (3) SO</t>
    </r>
    <r>
      <rPr>
        <vertAlign val="subscript"/>
        <sz val="9.5"/>
        <color theme="4"/>
        <rFont val="Arial"/>
        <family val="2"/>
      </rPr>
      <t>x</t>
    </r>
    <r>
      <rPr>
        <sz val="9.5"/>
        <color theme="4"/>
        <rFont val="Arial"/>
        <family val="2"/>
      </rPr>
      <t>, (4) particulate matter (PM10), (5) mercury (Hg), (6) lead (Pb), and (7) volatile organic compounds (VOCs)</t>
    </r>
  </si>
  <si>
    <t>Sustainability Databook 2024 - Waste, air emissions, tailings tab</t>
  </si>
  <si>
    <t xml:space="preserve">We are working to improve our data collection processes for emissions of particulate matter (PM), Lead (Pb) and volatile organic compounds (VOCs), and aim to improve our disclosure in future years. </t>
  </si>
  <si>
    <t>Water stewardship</t>
  </si>
  <si>
    <t>Sustainability Databook 2024 - Water stewardship tab</t>
  </si>
  <si>
    <t xml:space="preserve">We are working to improve our data collection processes for non-mineral waste generated, and aim to improve our disclosure in future years. </t>
  </si>
  <si>
    <t xml:space="preserve">We are working to improve our data collection processes for waste rock generated, and aim to improve our disclosure in future years. </t>
  </si>
  <si>
    <t xml:space="preserve">We are working to improve our data collection processes for hazardous waste recycled, and aim to improve our disclosure in future years. </t>
  </si>
  <si>
    <t>Sustainability Databook 2024 - GHG emissions tab; Emissions methodology tab</t>
  </si>
  <si>
    <t xml:space="preserve">We report on the GRI metric 304-1: Operational sites owned, leased, managed in, or adjacent to, protected areas and areas of high biodiversity value outside of protected areas.
We are working to improve our data collection processes and aim to improve our disclosure in future years. </t>
  </si>
  <si>
    <t xml:space="preserve">We are working to improve our data collection processes and aim to improve our disclosure in future years. </t>
  </si>
  <si>
    <t>Percentage of active workforce covered under collective bargaining agreements.</t>
  </si>
  <si>
    <t>(1) Number and (2) duration of strikes and lockouts</t>
  </si>
  <si>
    <t>(1) All-incidence rate, (2) fatality rate, (3) near miss frequency rate (NMFR) and (4) average hours of health, safety, and emergency response training for (a) full-time employees and (b) contract employees</t>
  </si>
  <si>
    <t>Sustainability Databook 2024 - Health and safety tab</t>
  </si>
  <si>
    <t xml:space="preserve">We are working to improve our data collection processes for training-related data and aim to improve our disclosure in future years. </t>
  </si>
  <si>
    <t>EM-MM-510a.1</t>
  </si>
  <si>
    <t>Description of the management system for prevention of corruption and bribery throughout the value chain.</t>
  </si>
  <si>
    <t>Sustainability Databook 2024 - Ethics and business integrity tab</t>
  </si>
  <si>
    <r>
      <t xml:space="preserve">Details on our Tailings Storage Facilities is available at </t>
    </r>
    <r>
      <rPr>
        <i/>
        <u/>
        <sz val="9.5"/>
        <color theme="4"/>
        <rFont val="Arial"/>
        <family val="2"/>
      </rPr>
      <t>www.south32.net</t>
    </r>
  </si>
  <si>
    <t>Responsible value chain</t>
  </si>
  <si>
    <t>EM-MM-000.A</t>
  </si>
  <si>
    <t>Production of (1) metal ores and (2) finished metal products</t>
  </si>
  <si>
    <t>Total number of employees, percentage contractors</t>
  </si>
  <si>
    <t>EM-MM-000.B</t>
  </si>
  <si>
    <t>Sustainability Databook 2024 - Health and safety tab
We disclose our total number of actual and potential significant events by the top five risk categories, including 'airborne contaminants and hazardous substances'.</t>
  </si>
  <si>
    <t>This table demonstrates how we are pursuing alignment with the SASB Metals and Mining Sustainability Accounting Standard (version as at December 2023).</t>
  </si>
  <si>
    <t xml:space="preserve">(1) Independent assurance provided over supporting recommended disclosures as per 2021 TCFD Recommendations. Refer to the 'Independent Assurance Report to the Directors of South32 Limited' in our Sustainable Development Report 2024.  </t>
  </si>
  <si>
    <r>
      <t xml:space="preserve">The below provides our approach to the sub-indicators and metrics detailed in version 2.0 of the Net Zero Company Benchmark, as published by Climate Action 100+ on 30 March 2023. Assessments using Benchmark 2.0 are available for review at </t>
    </r>
    <r>
      <rPr>
        <i/>
        <u/>
        <sz val="9.5"/>
        <color theme="4"/>
        <rFont val="Arial"/>
        <family val="2"/>
      </rPr>
      <t>https://www.climateaction100.org/company/south32/</t>
    </r>
    <r>
      <rPr>
        <sz val="9.5"/>
        <color theme="4"/>
        <rFont val="Arial"/>
        <family val="2"/>
      </rPr>
      <t xml:space="preserve">. </t>
    </r>
  </si>
  <si>
    <t>FY24 Performance</t>
  </si>
  <si>
    <t>Yes</t>
  </si>
  <si>
    <t>Metric 3.2.a: The company has specified that its medium-term GHG reduction target covers at least 95% of its total Scope 1 and 2 emissions.
Metric 3.2.b: The company’s medium-term Scope 3 GHG reduction target covers at least the most relevant Scope 3 emissions categories for its sector and the company has published the methodology used to establish its Scope 3 target (where applicable).</t>
  </si>
  <si>
    <t>Metric 6.1.a: The company explicitly states that it has
phased out or is planning to phase out
capital expenditure in new unabated carbon intensive
assets or products by a specified year.
Metric 6.1.b: The company discloses the stated value
of its capital expenditure that is going towards unabated
carbon-intensive assets or products.</t>
  </si>
  <si>
    <t>Metric 10.2.a: The company has conducted a climate related
scenario analysis including quantitative elements
and disclosed its results.
Metric 10.2.b: The quantitative scenario analysis explicitly
includes a 1.5°C scenario, covers the entire company,
discloses key assumptions and variables used, and reports
on the key risks and opportunities identified</t>
  </si>
  <si>
    <t>a. Sustainability Databook 2024 - Health and safety tab. 
b. Methodologies and assumptions are detailed in the footnotes in the Sustainability Databook 2024 - Health and safety tab. 
c. There were no significant fluctuations between FY23 and FY24.</t>
  </si>
  <si>
    <t>Detailed throughout relevant sections of our Sustainable Development Report 2024, and further detailed within the respective Policy and 'Our Approach' documents.</t>
  </si>
  <si>
    <t xml:space="preserve">No significant disputes reported in FY24. 
Sustainability Databook 2024 - Partnering with communities tab
</t>
  </si>
  <si>
    <t xml:space="preserve">No significant disputes reported in FY24. </t>
  </si>
  <si>
    <t xml:space="preserve">Sustainability Databook 2024 - Partnering with communities tab
South32 does not have artisanal and small-scale mining (ASM) at our operations. </t>
  </si>
  <si>
    <t xml:space="preserve">Sustainability Databook 2024 - Partnering with communities tab
South32 has not caused or contributed to any involuntary resettlements in FY24. </t>
  </si>
  <si>
    <t>Report the number and type of grievances from local communities identified, including:
- percentage of the grievances that were addressed and resolved;
- percentage of the grievances that were resolved through remediation.</t>
  </si>
  <si>
    <t>a. Extent of development of significant infrastructure investments and services supported.
b.Current or expected impacts on communities and local economies, including positive and negative impacts where relevant.
c.Whether these investments and services are commercial, in-kind, or pro bono engagements.</t>
  </si>
  <si>
    <r>
      <t xml:space="preserve">Our alignment with GRI 207 is outlined in our Tax Transparency and Payments to Governments Report 2024 available at </t>
    </r>
    <r>
      <rPr>
        <i/>
        <u/>
        <sz val="9.5"/>
        <color theme="4"/>
        <rFont val="Arial"/>
        <family val="2"/>
      </rPr>
      <t>www.south32.net</t>
    </r>
  </si>
  <si>
    <t>a. A description of the approach to stakeholder engagement and management of stakeholder concerns related to tax, including:
i. the approach to engagement with tax authorities;
ii. the approach to public policy advocacy on tax;
iii. the processes for collecting and considering the views and concerns of stakeholders, including external stakeholders.</t>
  </si>
  <si>
    <t>For coal purchased from the state or from third parties appointed by the state to sell on their behalf,
report:
-  volumes and types of coal purchased;
- full names of the buying entity and the recipient of the payment;
-  payments made for the purchase.</t>
  </si>
  <si>
    <t xml:space="preserve">This indicator is deemed not material for FY24, noting the announcement of the sale of Illawarra Metallurgical Coal. The GRI 12 Coal Sector 2022 standard will not be applicable to South32 in FY25. </t>
  </si>
  <si>
    <t xml:space="preserve">As a member of the International Labour Organisation, we respect international labour standards and seek to comply with local labour laws and regulations. We engage in collective labour negotiations where appropriate, working to ensure mutually beneficial outcomes. 
Information on the operations and suppliers in which the right to freedom of association and collective bargaining may be at risk is currently unavailable. We are working to improve our data collection processes and aim to improve our disclosure in future years. </t>
  </si>
  <si>
    <t xml:space="preserve">Directors participate in a comprehensive induction program when they join our Board, which is tailored for their background, experience, and the Committee position(s) they will hold. Our standard induction program typically includes briefings from management on the organisation and the completion of online learning modules that we require all our people to complete. 
Information on the number and percentage of Directors, employees and business partners that have been communicated or trained in anti-corruption policies is currently not available. We will work towards improving our data collection processes and aim to improve our disclosures in future years. 
</t>
  </si>
  <si>
    <t>As addressed in GRI 2-16, the total number and nature of business conduct cases reported, including cases of corruption, is currently limited by confidentiality constraints. We are working to improve our transparency and aim to improve our disclosures in future years.</t>
  </si>
  <si>
    <t xml:space="preserve">Our approach is aligned with the ICMM’s Position Statement on Mineral Revenues and the Extractive Industries Transparency Initiative (EITI), which promotes open and accountable management of mineral resource wealth. The EITI has confirmed
that South32 meets all the expectations for supporting companies.
On this basis, and due to our announcement in FY24 on the sale of Illawarra Metallurgical Coal, this requirement is deemend as not applicable for FY24. </t>
  </si>
  <si>
    <t>a. and b. Sustainability Databook 2024 - Ethics and business integrity tab
South32 is not aware of any legal action regarding breaches of anti-corruption, anti-competition, economic sanctions or anti-money laundering laws or regulations.</t>
  </si>
  <si>
    <t>a. and b. Sustainability Databook 2024 - Our societal contribution
c. Sustainability Databook 2024 - Reporting boundaries tab</t>
  </si>
  <si>
    <r>
      <t>We aim to work only with suppliers with strong values and standards of conduct and that share our commitment to our
'safety guarantee' and lawful business practices. Our expectations of suppliers are outlined in our Code of Business Conduct (Code) and Sustainability and Supplier Minimum Requirements, available
at</t>
    </r>
    <r>
      <rPr>
        <i/>
        <u/>
        <sz val="9.5"/>
        <color theme="4"/>
        <rFont val="Arial"/>
        <family val="2"/>
      </rPr>
      <t xml:space="preserve"> www.south32.net</t>
    </r>
  </si>
  <si>
    <t>a., b., c, and d, Sustainability Databook 2024 - Water stewardship tab</t>
  </si>
  <si>
    <t>a., b., c. and d. Sustainability Databook 2024 - Water stewardship tab</t>
  </si>
  <si>
    <t>a. Sustainability Databook 2024 - Biodiversity conservation tab</t>
  </si>
  <si>
    <t>Sustainability Databook 2024 - Biodiversity conservation tab</t>
  </si>
  <si>
    <t>List the operational sites that:
- have closure and rehabilitation plans in place;
- have been closed;
- are undergoing closure activities.</t>
  </si>
  <si>
    <t>All requirements partially omitted</t>
  </si>
  <si>
    <t>We are working to improve our transparency on closure provisions and aim to improve our disclosures in future years.</t>
  </si>
  <si>
    <t xml:space="preserve">Waste, contamination and air emissions </t>
  </si>
  <si>
    <t>a. Sustainability Databook 2024 - waste, air emissions, tailings tab
Oxides of sulphur (SOx), oxides of nitrogen (NOx) and mercury emissions disclosed. 
b. and c. the concentration of NOx, SOx and Mercury is measured by either direct measurement, which is multiplied by the total emission volumes or by mass balance</t>
  </si>
  <si>
    <r>
      <t xml:space="preserve">a., b., c., d., and e. Sustainable Development Report 2024 - Tailings management  (page X); Our Approach to Tailings Management </t>
    </r>
    <r>
      <rPr>
        <i/>
        <u/>
        <sz val="9.5"/>
        <color theme="4"/>
        <rFont val="Arial"/>
        <family val="2"/>
      </rPr>
      <t>available at www.south32.net</t>
    </r>
  </si>
  <si>
    <t xml:space="preserve">Sustainability Databook 2024 - Waste, air emissions, tailings tab
</t>
  </si>
  <si>
    <t xml:space="preserve">a., b., c., and d. Sustainability Databook 2024 - Energy tab
</t>
  </si>
  <si>
    <r>
      <t xml:space="preserve">a. gross direct (Scope 1) GHG emissions in metric tons of CO2 equivalent.
b. gases included in the calculation; whether CO2 , CH4 , N2O, HFCs, PFCs, SF6 , NF3 , or all.
c. biogenic CO emissions in metric tons of CO2 equivalent.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
</t>
    </r>
    <r>
      <rPr>
        <b/>
        <sz val="9.5"/>
        <color theme="4"/>
        <rFont val="Arial"/>
        <family val="2"/>
      </rPr>
      <t xml:space="preserve">
</t>
    </r>
    <r>
      <rPr>
        <sz val="9.5"/>
        <color theme="4"/>
        <rFont val="Arial"/>
        <family val="2"/>
      </rPr>
      <t>Additional sector recommendations:
Report the percentage of gross direct (Scope 1) GHG emissions from CH4.
Report the breakdown of gross direct (Scope 1) GHG emissions by type of source (stationary combustion, process, fugitive).</t>
    </r>
  </si>
  <si>
    <t xml:space="preserve">We report in accordance with the recommendations of the Task Force on Climate-related Financial Disclosures. </t>
  </si>
  <si>
    <t>Our long-term goal to achieve net zero GHG emissions by 2050 covers 100 per cent of our Scope 1 and 2 GHG emissions and all categories of Scope 3 relevant to our business.</t>
  </si>
  <si>
    <r>
      <t xml:space="preserve">We consider that our long-term goal to achieve net zero GHG emissions by 2050 is aligned with the pathway in the IPCC Special Report </t>
    </r>
    <r>
      <rPr>
        <sz val="9.5"/>
        <color theme="3"/>
        <rFont val="Arial"/>
        <family val="2"/>
      </rPr>
      <t>Global Warming of 1.5°C.</t>
    </r>
  </si>
  <si>
    <r>
      <t xml:space="preserve">As per our Inclusion and Diversity Policy (available at </t>
    </r>
    <r>
      <rPr>
        <i/>
        <u/>
        <sz val="9.5"/>
        <color theme="4"/>
        <rFont val="Arial"/>
        <family val="2"/>
      </rPr>
      <t>www.south32.net</t>
    </r>
    <r>
      <rPr>
        <sz val="9.5"/>
        <color theme="4"/>
        <rFont val="Arial"/>
        <family val="2"/>
      </rPr>
      <t>) we are committed to ensuring our workforce is reflective of the communities in which we operate. We have local employment commitments that form part of our People and Culture performance Measures. Our strategic focus for senior leadership is growing women leader representation.</t>
    </r>
  </si>
  <si>
    <t>As noted in GRI 2-16, the total number and nature of business conduct cases reported, including cases of discrimination, is limited by confidentiality constraints.</t>
  </si>
  <si>
    <r>
      <t xml:space="preserve">An inclusive culture and diverse workforce allows for greater collaboration, innovation, and performance. Building and maintaining a workforce that represents the communities in which we operate, especially recruiting more women into operational roles, is an industry-wide challenge. 
We set and track performance against a series of measurable objectives which are targets and actions within our annual Business Scorecard aimed at improving inclusion and diversity in our workplace.
</t>
    </r>
    <r>
      <rPr>
        <b/>
        <sz val="9"/>
        <color theme="4"/>
        <rFont val="Arial"/>
        <family val="2"/>
      </rPr>
      <t xml:space="preserve">+ Learn more in our Inclusion and Diversity Policy and the Sustainable Development Report 2024 available at </t>
    </r>
    <r>
      <rPr>
        <b/>
        <i/>
        <u/>
        <sz val="9"/>
        <color theme="4"/>
        <rFont val="Arial"/>
        <family val="2"/>
      </rPr>
      <t>www.south32.net.</t>
    </r>
    <r>
      <rPr>
        <b/>
        <i/>
        <sz val="9"/>
        <color theme="4"/>
        <rFont val="Arial"/>
        <family val="2"/>
      </rPr>
      <t xml:space="preserve"> </t>
    </r>
  </si>
  <si>
    <t>A Business Integrity and Workplace Behaviour Report is provided to the Risk and Audit Committee on a bi-annual basis, which includes a summary of all material business conduct cases active during the relevant period.
The total number and nature of material business conduct cases reported to our highest governance body is currently limited by confidentiality constraints. We are working to improve our transparency and aim to improve our disclosures in future years.</t>
  </si>
  <si>
    <t xml:space="preserve">Emissions of ozone-depleting substances is currently unavailable. We are working to improve our data collection processes and aim to improve our disclosure in future years. </t>
  </si>
  <si>
    <r>
      <t xml:space="preserve">a. We disclosed our ratios of standard entry level wage by gender compared to local minimum wage in our Sustainability Databook 2024 - Workforce and diversity tab.
b. Our Code of Business Conduct (and Speak up Policy), Supplier Minimum Requirements available at </t>
    </r>
    <r>
      <rPr>
        <i/>
        <u/>
        <sz val="9.5"/>
        <color theme="4"/>
        <rFont val="Arial"/>
        <family val="2"/>
      </rPr>
      <t>www.south32.net</t>
    </r>
    <r>
      <rPr>
        <sz val="9.5"/>
        <color theme="4"/>
        <rFont val="Arial"/>
        <family val="2"/>
      </rPr>
      <t xml:space="preserve">
The metric has been interpreted as applicable to an organisation whose pay rates are commensurate at the minimum wage level. Our employees are paid, in most instances, significantly above minimum wage. 
</t>
    </r>
  </si>
  <si>
    <t xml:space="preserve">a. Sustainability Databook 2024 - Workforce and diversity tab
b. Sustainability Databook 2024 - Reporting boundaries tab </t>
  </si>
  <si>
    <t>a. Sustainability Databook 2024 - Workforce and diversity tab
b. Sustainability Databook 2024 - Health and safety tab</t>
  </si>
  <si>
    <t>Sustainability Databook 2024 - Workforce and diversity tab</t>
  </si>
  <si>
    <t>a., and b. Sustainability Databook 2024 - Workforce and diversity tab</t>
  </si>
  <si>
    <t>a., b. and c. Sustainability Databook 2024 - Social investment tab</t>
  </si>
  <si>
    <t>a., b., and c. Sustainability Databook 2024 - Social investment tab</t>
  </si>
  <si>
    <t>Sustainability Databook 2024 - Attracting, developing and retaining talent tab
b. Employees not covered by collective bargaining agreements are provided contracts of employment compliant with the statutory obligations of each jurisdiction.</t>
  </si>
  <si>
    <t xml:space="preserve">a. and b.Sustainability Databook 2024 - Attracting, developing and retaining talent tab
</t>
  </si>
  <si>
    <t>a. Sustainability Databook 2024 - Attracting, developing and retaining talent tab
b. Sustainability Databook 2024 - Reporting boundaries tab</t>
  </si>
  <si>
    <t xml:space="preserve">Sustainability Databook 2024 - Attracting, developing and retaining talent tab
</t>
  </si>
  <si>
    <t>Sustainability Databook 2024 - Attracting, developing and retaining talent tab</t>
  </si>
  <si>
    <t>Sustainability Databook 2024 - Health and safety tab; Workforce and diversity tab</t>
  </si>
  <si>
    <t>Yes - UNGC</t>
  </si>
  <si>
    <r>
      <t xml:space="preserve">Our Code of Business Conduct (and Speak Up Policy), Our Approach to Human Rights, and other 'Our Approach' documents, available at </t>
    </r>
    <r>
      <rPr>
        <i/>
        <u/>
        <sz val="9.5"/>
        <color theme="4"/>
        <rFont val="Arial"/>
        <family val="2"/>
      </rPr>
      <t>www.south32.net</t>
    </r>
    <r>
      <rPr>
        <i/>
        <sz val="9.5"/>
        <color theme="4"/>
        <rFont val="Arial"/>
        <family val="2"/>
      </rPr>
      <t xml:space="preserve">, </t>
    </r>
    <r>
      <rPr>
        <sz val="9.5"/>
        <color theme="4"/>
        <rFont val="Arial"/>
        <family val="2"/>
      </rPr>
      <t xml:space="preserve">are also guided by the UNGC Ten Principles. </t>
    </r>
  </si>
  <si>
    <r>
      <t>South32 does not mine for gold</t>
    </r>
    <r>
      <rPr>
        <vertAlign val="superscript"/>
        <sz val="9"/>
        <color theme="4"/>
        <rFont val="Arial"/>
        <family val="2"/>
      </rPr>
      <t>(1)</t>
    </r>
    <r>
      <rPr>
        <sz val="9"/>
        <color theme="4"/>
        <rFont val="Arial"/>
        <family val="2"/>
      </rPr>
      <t xml:space="preserve">, tin, tungsten or tantalum, and none of our mines, refineries or smelters are located in the Democratic Republic of the Congo or its adjoining countries. Furthermore, South32 does not have any reporting requirements under Section 1502 of the </t>
    </r>
    <r>
      <rPr>
        <i/>
        <sz val="9"/>
        <color theme="4"/>
        <rFont val="Arial"/>
        <family val="2"/>
      </rPr>
      <t>Dodd-Frank Wall Street Reform and Consumer Protection Act</t>
    </r>
    <r>
      <rPr>
        <sz val="9"/>
        <color theme="4"/>
        <rFont val="Arial"/>
        <family val="2"/>
      </rPr>
      <t xml:space="preserve">.
</t>
    </r>
    <r>
      <rPr>
        <i/>
        <sz val="8"/>
        <color theme="4"/>
        <rFont val="Arial"/>
        <family val="2"/>
      </rPr>
      <t xml:space="preserve">(1) Gold is produced as a by-product of copper concentrate produced at the Sierra Gorda copper mine. 
</t>
    </r>
    <r>
      <rPr>
        <sz val="9"/>
        <color theme="4"/>
        <rFont val="Arial"/>
        <family val="2"/>
      </rPr>
      <t xml:space="preserve">
We conduct human rights due diligence across our operations and business relationships to help us identify, prevent, mitigate and account for how we address any involvement in remediate human rights risks. 
</t>
    </r>
    <r>
      <rPr>
        <b/>
        <sz val="9"/>
        <color theme="4"/>
        <rFont val="Arial"/>
        <family val="2"/>
      </rPr>
      <t xml:space="preserve">+ Learn more in Our Approach to Human Rights, our Sustainable Development Report and our Sustainability Databook 2024, available at </t>
    </r>
    <r>
      <rPr>
        <b/>
        <i/>
        <u/>
        <sz val="9"/>
        <color theme="4"/>
        <rFont val="Arial"/>
        <family val="2"/>
      </rPr>
      <t>www.south32.net.</t>
    </r>
  </si>
  <si>
    <t>Internal validation completed in FY24, third-party validation planned for FY25</t>
  </si>
  <si>
    <r>
      <t xml:space="preserve">In developing our medium-term GHG emissions reduction target, we reviewed science-based emissions reduction pathways that seek to align with the goals of the Paris Agreement and limit global warming to well below 2°C, while pursuing efforts to limit the increase to 1.5°C.
Our medium-term target is to reduce our operational GHG emissions by 50 per cent from FY21 levels by 2035. This equates to an annual average reduction of approximately 3.6 per cent (noting that some stakeholders consider full alignment with a 1.5°C goal would include Scope 3 GHG emissions). Our 2022 Climate Change Action Plan references on page 78 of our Sustainable Development Report 2022, how we have applied the </t>
    </r>
    <r>
      <rPr>
        <i/>
        <sz val="9.5"/>
        <color rgb="FF304242"/>
        <rFont val="Arial"/>
        <family val="2"/>
      </rPr>
      <t>IPCC Special Report Global Warming of</t>
    </r>
    <r>
      <rPr>
        <sz val="9.5"/>
        <color rgb="FF304242"/>
        <rFont val="Arial"/>
        <family val="2"/>
      </rPr>
      <t xml:space="preserve"> </t>
    </r>
    <r>
      <rPr>
        <i/>
        <sz val="9.5"/>
        <color rgb="FF304242"/>
        <rFont val="Arial"/>
        <family val="2"/>
      </rPr>
      <t>1.5°C</t>
    </r>
    <r>
      <rPr>
        <sz val="9.5"/>
        <color rgb="FF304242"/>
        <rFont val="Arial"/>
        <family val="2"/>
      </rPr>
      <t>, which presents a number of illustrative model pathways for how these net emissions reductions may be achieved, based on different mitigation strategies.</t>
    </r>
  </si>
  <si>
    <t>TASK FORCE ON CLIMATE-RELATED FINANCIAL DISCLOSURES INDEX</t>
  </si>
  <si>
    <t>In accordance with the UK Listing Rules as set by the UK Financial Conduct Authority, we believe that our disclosures are consistent with the Task Force on Climate-related Financial Disclosures’ (TCFD) four recommendations and 11 recommended disclosures. 
This Index sets out each of the TCFD’s recommended disclosures, grouped under the four thematic areas and where our aligned disclosures can be found within our Sustainable Development Report 2024, together with reference to where additional information can be found in our 2024 Annual Reporting Suite and 2022 Climate Change Action Plan.</t>
  </si>
  <si>
    <t xml:space="preserve">a. All full-time and part-time employees are entitled to parental leave as detailed in our Sustainability Databook 2024 - Attracting, developing and retaining talent tab. The total number of full-time and part-time employees by gender is available in the Workforce and diversity tab. 
b., c., d. and e. Sustainability Databook 2024 - Attracting, developing and retaining talent tab
</t>
  </si>
  <si>
    <t xml:space="preserve">Requirement not applicable. </t>
  </si>
  <si>
    <t>SUSTAINABLE  FINANCE DISCLOSURE REGULATION PRINCIPLE ADVERSE IMPACTS SUMMARY</t>
  </si>
  <si>
    <t>Mandatory disclosure requirements for financial market participants</t>
  </si>
  <si>
    <t>South32 performance</t>
  </si>
  <si>
    <t>Adverse sustainability indicator</t>
  </si>
  <si>
    <t>Reference location / explanation</t>
  </si>
  <si>
    <t>Greenhouse gas (GHG) emissions</t>
  </si>
  <si>
    <r>
      <t>Mt CO</t>
    </r>
    <r>
      <rPr>
        <vertAlign val="subscript"/>
        <sz val="9.5"/>
        <color theme="4"/>
        <rFont val="Arial"/>
        <family val="2"/>
      </rPr>
      <t>2</t>
    </r>
    <r>
      <rPr>
        <sz val="9.5"/>
        <color theme="4"/>
        <rFont val="Arial"/>
        <family val="2"/>
      </rPr>
      <t>e</t>
    </r>
  </si>
  <si>
    <t>Total GHG emissions (Scopes 1 + 2 + 3)</t>
  </si>
  <si>
    <t>Sustainability Databook 2024 - GHG emissions tab</t>
  </si>
  <si>
    <t>GHG Emissions</t>
  </si>
  <si>
    <t xml:space="preserve">Active in the fossil fuel sector </t>
  </si>
  <si>
    <r>
      <t>Exposure to companies active in the fossil fuel sector</t>
    </r>
    <r>
      <rPr>
        <vertAlign val="superscript"/>
        <sz val="9.5"/>
        <color theme="4"/>
        <rFont val="Arial"/>
        <family val="2"/>
      </rPr>
      <t>(1)</t>
    </r>
  </si>
  <si>
    <t>Share of non-renewable energy consumption and production</t>
  </si>
  <si>
    <t xml:space="preserve">Sustainability Databook 2024 - Energy tab.
</t>
  </si>
  <si>
    <t>Energy consumption intensity per high impact climate sector</t>
  </si>
  <si>
    <t xml:space="preserve">Energy consumption in GWh per million EUR of revenue </t>
  </si>
  <si>
    <t>Activities negatively affecting biodiversity sensitive areas</t>
  </si>
  <si>
    <t>% of non-renewable energy consumption and production (of total energy consumption)</t>
  </si>
  <si>
    <t>Yes/No</t>
  </si>
  <si>
    <t xml:space="preserve">Sustainability Databook 2024 - Biodiversity conservation tab.
</t>
  </si>
  <si>
    <t>Emissions to water</t>
  </si>
  <si>
    <t xml:space="preserve">Tonnes of emissions to water </t>
  </si>
  <si>
    <t xml:space="preserve">We do not capture this data. We report our water performance in accordance with the Minerals Council of Australia  Water Accounting Framework (WAF) and the ICMM Water Reporting Good Practice Guide, refer Sustainability Databook 2024 - Water stewardship tab. </t>
  </si>
  <si>
    <t>Hazardous waste and non hazardous mineral waste</t>
  </si>
  <si>
    <t xml:space="preserve">Tonnes of hazardous waste and radioactive waste </t>
  </si>
  <si>
    <t>Violations of United Nations Global Compact (UNGC) principles and Organisation for Economic Cooperation and Development (OECD) Guidelines for Multinational Enterprises</t>
  </si>
  <si>
    <t>Violations of the UNGC principles or OECD Guidelines for Multinational Enterprises</t>
  </si>
  <si>
    <t xml:space="preserve">None </t>
  </si>
  <si>
    <t xml:space="preserve">Policies to monitor compliance with the UNGC principles or OECD Guidelines for Multinational Enterprises or grievance /complaints handling mechanisms to address violations </t>
  </si>
  <si>
    <t>Lack of processes and compliance mechanisms to monitor compliance with UN Global Compact (UNGC) principles and OECD Guidelines for Multinational Enterprises</t>
  </si>
  <si>
    <r>
      <t xml:space="preserve">South32 is a participant company of the UNGC. Our 2024 UNGC Communication on Progress submission is available at
</t>
    </r>
    <r>
      <rPr>
        <i/>
        <u/>
        <sz val="9.5"/>
        <color theme="4"/>
        <rFont val="Arial"/>
        <family val="2"/>
      </rPr>
      <t>https://unglobalcompact.org/what-is-gc/participants/</t>
    </r>
    <r>
      <rPr>
        <sz val="9.5"/>
        <color theme="4"/>
        <rFont val="Arial"/>
        <family val="2"/>
      </rPr>
      <t xml:space="preserve">
Details of our alignment with the UNGC Principles is available in the 'UNGC Principles' tab of this Index. </t>
    </r>
  </si>
  <si>
    <t xml:space="preserve"> Unadjusted gender pay gap</t>
  </si>
  <si>
    <t>Average unadjusted gender pay gap</t>
  </si>
  <si>
    <t>Average ratio of female to male board members, expressed as a percentage of all board members</t>
  </si>
  <si>
    <t xml:space="preserve"> Board gender diversity</t>
  </si>
  <si>
    <t>Exposure to controversial weapons (anti-personnel mines, cluster munitions, chemical weapons and biological weapons)</t>
  </si>
  <si>
    <t>Involvement in the manufacture or selling of controversial weapons</t>
  </si>
  <si>
    <t>Sites/operations located in or near to biodiversity-sensitive areas where activities of  negatively affect those areas</t>
  </si>
  <si>
    <t xml:space="preserve">While South32 does not have any disclosure requirements under the European Union's Sustainable Finance Disclosure Regulation (EU SFDR), the table below has been prepared to support financial-market participants to meet their Principal Adverse Impacts (PAI) disclosure obligations under the EU SFDR. The table details disclosure refence locations and performance outcomes for period 1 July 2023 to 30 June 2024. </t>
  </si>
  <si>
    <t>We do not capture this data. Energy intensity by operation is disclosed in our Sustainability Databook 2024 - Energy tab, based on US dollars.</t>
  </si>
  <si>
    <t>Kilotonnes hazardous mineral waste disposed</t>
  </si>
  <si>
    <t>Kilotonnes non-hazardous mineral waste disposed</t>
  </si>
  <si>
    <r>
      <t xml:space="preserve">Cover: </t>
    </r>
    <r>
      <rPr>
        <sz val="9.5"/>
        <color theme="4"/>
        <rFont val="Arial"/>
        <family val="2"/>
        <scheme val="minor"/>
      </rPr>
      <t>A rehabilitation operator at Australia Manganese.</t>
    </r>
  </si>
  <si>
    <r>
      <t xml:space="preserve">Effective safety risk management depends on our workforce being adequately trained and equipped with the right competencies for the work they do. Training frameworks are developed and regularly reviewed in accordance with our internal training standard. 
Job-related competencies are incorporated into our training and skills analysis, in line with the safety standard and as required by local laws. Skills matrices are developed and reviewed at least every two years to identify capability development requirements, including training requirements for material safety risks.
Our employees and contractors have access to occupational health services, including medical surveillance and screening, to prevent and detect early-stage adverse health effects from occupational exposures. Non-occupational employee health services cover chronic disease management, education, and referral for non-occupational related conditions. 
</t>
    </r>
    <r>
      <rPr>
        <b/>
        <sz val="9"/>
        <color theme="4"/>
        <rFont val="Arial"/>
        <family val="2"/>
      </rPr>
      <t xml:space="preserve">+ Learn more in our Sustainable Development Report 2024 available at </t>
    </r>
    <r>
      <rPr>
        <b/>
        <i/>
        <u/>
        <sz val="9"/>
        <color theme="4"/>
        <rFont val="Arial"/>
        <family val="2"/>
      </rPr>
      <t>www.south32.net.</t>
    </r>
    <r>
      <rPr>
        <sz val="9"/>
        <color theme="4"/>
        <rFont val="Arial"/>
        <family val="2"/>
      </rPr>
      <t xml:space="preserve">
Australia Manganese are working to improve the mechanisms in place for identifying and implementing health and safety training to meet the requirements of this PE. </t>
    </r>
  </si>
  <si>
    <r>
      <t xml:space="preserve">Our Approach to Tailings Management outlines our commitment to safe and responsible management throughout the lifecycle of the Tailing Storage Facilities (TSFs) that we operate. It describes our approach to tailings management, including resourcing and accountabilities, emergency preparedness and response, community engagement, and reporting and disclosure. 
As of August 2023, all South32 operated TSFs with a very high consequence classification aligned with the GISTM in accordance with ICMM expectations. Public disclosure information for these TSFs is available at </t>
    </r>
    <r>
      <rPr>
        <i/>
        <u/>
        <sz val="9"/>
        <color theme="4"/>
        <rFont val="Arial"/>
        <family val="2"/>
      </rPr>
      <t>www.south32.net</t>
    </r>
    <r>
      <rPr>
        <sz val="9"/>
        <color theme="4"/>
        <rFont val="Arial"/>
        <family val="2"/>
      </rPr>
      <t xml:space="preserve">. We continue to work towards our commitment to achieve GISTM alignment for our high, significant and low consequence classification TSFs by August 2025. 
While we work through revising and validating our PE self-assessment as well as our alignment with the GISTM requirements, some operations will remain 'partially meets' until this work is complete. This requirement is not applicable at our smelters in Southern Africa. 
</t>
    </r>
    <r>
      <rPr>
        <b/>
        <sz val="9"/>
        <color theme="4"/>
        <rFont val="Arial"/>
        <family val="2"/>
      </rPr>
      <t xml:space="preserve">
+ Learn more in Our Approach to Tailings Management and our Sustainable Development Report 2024, available at </t>
    </r>
    <r>
      <rPr>
        <b/>
        <i/>
        <u/>
        <sz val="9"/>
        <color theme="4"/>
        <rFont val="Arial"/>
        <family val="2"/>
      </rPr>
      <t>www.south32.net.</t>
    </r>
  </si>
  <si>
    <r>
      <t xml:space="preserve">As a global company, we respect and work in accordance with applicable laws and regulations of the countries where we operate. Where differences exist between our Code of Business Conduct (Code) and local laws or regulations, we apply the higher standard of conduct.
</t>
    </r>
    <r>
      <rPr>
        <b/>
        <i/>
        <sz val="9"/>
        <color theme="4"/>
        <rFont val="Arial"/>
        <family val="2"/>
      </rPr>
      <t xml:space="preserve">+ Learn more in our Code (and Speak Up Policy) available at </t>
    </r>
    <r>
      <rPr>
        <b/>
        <i/>
        <u/>
        <sz val="9"/>
        <color theme="4"/>
        <rFont val="Arial"/>
        <family val="2"/>
      </rPr>
      <t>www.south32.net.</t>
    </r>
    <r>
      <rPr>
        <sz val="9"/>
        <color theme="4"/>
        <rFont val="Arial"/>
        <family val="2"/>
      </rPr>
      <t xml:space="preserve">
Australia Manganese is working to improve mechanisms to track, access, assess, implement, and communicate changes to relevant health and safety legal obligations to meet this PE. </t>
    </r>
  </si>
  <si>
    <r>
      <t xml:space="preserve">Our Code of Business Conduct (Code) sets the standards of conduct that we expect of our employees and contractors, executive management and Directors, suppliers, and joint venture partners acting on our behalf in a South32 controlled or operated joint venture. 
We seek to apply responsible business practices throughout our value chain by sourcing responsibly and enhancing product stewardship. Our aim is to build strong, mutually beneficial relationships with stakeholders and to work with suppliers and customers whose values and conduct align with ours. Our expectations of suppliers are outlined in our Supplier Minimum Requirements.
</t>
    </r>
    <r>
      <rPr>
        <b/>
        <sz val="9"/>
        <color theme="4"/>
        <rFont val="Arial"/>
        <family val="2"/>
      </rPr>
      <t xml:space="preserve">+ Learn more in our Code (and Speak Up Policy) and our Supplier Minimum Requirements at </t>
    </r>
    <r>
      <rPr>
        <b/>
        <i/>
        <u/>
        <sz val="9"/>
        <color theme="4"/>
        <rFont val="Arial"/>
        <family val="2"/>
      </rPr>
      <t>www.south32.net.</t>
    </r>
    <r>
      <rPr>
        <sz val="9"/>
        <color theme="4"/>
        <rFont val="Arial"/>
        <family val="2"/>
      </rPr>
      <t xml:space="preserve">
In FY23, this PE was marked as 'partially meets' at Worsley Alumina. The gaps identified in the FY23 assessment, including  the development and deployment of environmental content in the operation's induction program, have since been completed and this PE has been moved to 'meets'. In FY25, Worsley Alumina aims to deploy Code of Business Conduct training to its contractor workforce as a mandatory training competency. In the interim this is included in online inductions. </t>
    </r>
  </si>
  <si>
    <r>
      <t xml:space="preserve">Our approach to the stewardship of our commodities centres on accepted best practices for their handling, transportation and use. We maintain safety data sheets for our products, based on the latest available criteria and testing, which are provided to customers for their reference when shipping, storing, handling or using products sold by our Marketing function. We also conduct internal and external audits to assess the adequacy of our product stewardship controls and the effectiveness on their application. 
Through our management systems and internal audit processes, we assess, prevent or mitigate potential environmental, health and safety risks to our people and communities.
</t>
    </r>
    <r>
      <rPr>
        <b/>
        <sz val="9"/>
        <color theme="4"/>
        <rFont val="Arial"/>
        <family val="2"/>
      </rPr>
      <t xml:space="preserve">
+ Learn more in our Sustainable Development Report 2024, available at </t>
    </r>
    <r>
      <rPr>
        <b/>
        <i/>
        <u/>
        <sz val="9"/>
        <color theme="4"/>
        <rFont val="Arial"/>
        <family val="2"/>
      </rPr>
      <t>www.south32.net</t>
    </r>
    <r>
      <rPr>
        <b/>
        <i/>
        <sz val="9"/>
        <color theme="4"/>
        <rFont val="Arial"/>
        <family val="2"/>
      </rPr>
      <t>.</t>
    </r>
    <r>
      <rPr>
        <b/>
        <i/>
        <u/>
        <sz val="9"/>
        <color theme="4"/>
        <rFont val="Arial"/>
        <family val="2"/>
      </rPr>
      <t xml:space="preserve"> </t>
    </r>
    <r>
      <rPr>
        <b/>
        <sz val="9"/>
        <color theme="4"/>
        <rFont val="Arial"/>
        <family val="2"/>
      </rPr>
      <t xml:space="preserve">
</t>
    </r>
    <r>
      <rPr>
        <sz val="9"/>
        <color theme="4"/>
        <rFont val="Arial"/>
        <family val="2"/>
      </rPr>
      <t xml:space="preserve">
Australia Manganese is working to improve mechanisms to communicate hazards of products to internal stakeholders through safety data sheets for hazardous substances, to fully meet this PE. </t>
    </r>
  </si>
  <si>
    <r>
      <t xml:space="preserve">Our Approach to Biodiversity Conservation details our commitment to aiming to achieve no net loss of biodiversity for all new projects and major expansions to existing projects, and minimising our operational impacts through all stages of the mining life-cycle.
</t>
    </r>
    <r>
      <rPr>
        <b/>
        <sz val="9"/>
        <color theme="4"/>
        <rFont val="Arial"/>
        <family val="2"/>
      </rPr>
      <t xml:space="preserve">+ Learn more in Our Approach to Biodiversity Conservation available at </t>
    </r>
    <r>
      <rPr>
        <b/>
        <i/>
        <u/>
        <sz val="9"/>
        <color theme="4"/>
        <rFont val="Arial"/>
        <family val="2"/>
      </rPr>
      <t>www.south32.net.</t>
    </r>
    <r>
      <rPr>
        <sz val="9"/>
        <color theme="4"/>
        <rFont val="Arial"/>
        <family val="2"/>
      </rPr>
      <t xml:space="preserve">
South Africa Manganese and partially meets this PE, while the operation continues to build understanding of the mitigation hierarchy and how it applies to the operation's operating context. 
In FY23, Hillside Aluminium and Mozal Aluminium partially met this PE. Having since completed a biodiversity risk and opportunity assessment, in accordance with the requirements of our internal environment and climate change standard, this PE is now rated as meets. </t>
    </r>
  </si>
  <si>
    <t>SUSTAINABILITY ACCOUNTING STANDARDS BOARD (SASB) INDEX</t>
  </si>
  <si>
    <t>UNITED NATIONS GLOBAL COMPACT PRINCIPLES</t>
  </si>
  <si>
    <t>United Nations Global Compact Principles</t>
  </si>
  <si>
    <t xml:space="preserve">We have set a target to halve our operational GHG emissions (Scope 1 and 2) by 2035 from our FY21 baseline, and a long-term goal to achieve net zero GHG emissions (Scope 1, 2 and 3) by 2050. </t>
  </si>
  <si>
    <t>We have set a target to halve our operational GHG emissions (Scope 1 and 2) by 2035 from our FY21 baseline.</t>
  </si>
  <si>
    <t>Our target is to halve 100 per cent of our operational GHG emissions (scope 1 and 2) by 2035 from our FY21 baseline. Having set a goal of net zero Scope 3 GHG emissions by 2050 in FY23, we are progressing near-term actions including improving the quantification of our Scope 3 GHG emission inventory, collaborating with customers and suppliers on potential opportunities to reduce GHG emissions, contributing to industry decarbonisation and product stewardship initiatives, maturing our monitoring program for shipping emissions and supporting the development of innovative technology solutions. Our approach is based on the materiality of Scope 3 GHG emissions in each reported category and the level of control or influence we have on the associated activities.</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</si>
  <si>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'Fossil fuel’ means non-renewable carbon-based energy sources such as solid fuels, natural gas and oil.</t>
  </si>
  <si>
    <t xml:space="preserve">a. Sustainable Development Report 2024 - About this report (inside front cover)
b. Annual Report 2024 - Shareholder Information (page 188-190)
c. and d. Sustainable Development Report 2024 - Where we operate (page 4-5)
</t>
  </si>
  <si>
    <t>a. and c. Sustainability Databook 2024 - reporting boundaries tab; and Sustainable Development Report 2024 - methodologies and restatements (page 79-80)
b. Financial information is presented on the basis described in note 2 to the financial statements (Basis of preparation) on page 115-116 of our Annual Report 2024.</t>
  </si>
  <si>
    <t xml:space="preserve">a. Sustainable Development Report 2024 - Our sustainability approach (page 13); Reporting boundaries and restatements (page 79-80)
b. Refer to the Independent Assurance Report to the Directors of South32 Limited available in the Sustainable Development Report 2024 (page 81-85)
</t>
  </si>
  <si>
    <r>
      <t xml:space="preserve">a. Sustainable Development Report 2024 - About us (page 2)
b. and d. Sustainable Development Report 2024 - Our business model (page 3); Where we operate (page 4-5); Responsible value chain (page 36-37); Annual Report 2024 - Our commodities (page 14-15); Modern Slavery Statement 2024 (page 10-11)
c. and d. Annual Report 2024 - Financial and operational performance summary (page 39-66); Sustainable Development Report 2024 - Reporting boundaries and methodologies (page 79-80); Sustainability Databook 2024 - Reporting boundaries tab; 
c. Industry Associations and Memberships available at </t>
    </r>
    <r>
      <rPr>
        <i/>
        <u/>
        <sz val="9.5"/>
        <color theme="4"/>
        <rFont val="Arial"/>
        <family val="2"/>
      </rPr>
      <t>www.south32.net</t>
    </r>
    <r>
      <rPr>
        <i/>
        <sz val="9.5"/>
        <color theme="4"/>
        <rFont val="Arial"/>
        <family val="2"/>
      </rPr>
      <t xml:space="preserve">. </t>
    </r>
    <r>
      <rPr>
        <sz val="9.5"/>
        <color theme="4"/>
        <rFont val="Arial"/>
        <family val="2"/>
      </rPr>
      <t xml:space="preserve">
</t>
    </r>
  </si>
  <si>
    <r>
      <t xml:space="preserve">a. Corporate Governance Statement 2024 - Our corporate governance framework (page 4); Sustainable Development Report 2024 - Our sustainability approach (page 11)
b. Corporate Governance Statement 2024 - Board Committees (page 8-12); Sustainability Committee Terms of Reference available at </t>
    </r>
    <r>
      <rPr>
        <i/>
        <u/>
        <sz val="9.5"/>
        <color theme="4"/>
        <rFont val="Arial"/>
        <family val="2"/>
      </rPr>
      <t>www.south32.net</t>
    </r>
    <r>
      <rPr>
        <sz val="9.5"/>
        <color theme="4"/>
        <rFont val="Arial"/>
        <family val="2"/>
      </rPr>
      <t xml:space="preserve">
c. Corporate Governance Statement 2024 - Board structure, composition, appointments and education (page 13-14); Board skills matrix (page 14-17) Annual Report 2024 - Board of Directors (page 70-74); Directors' Report (page 75-79)</t>
    </r>
  </si>
  <si>
    <r>
      <t xml:space="preserve">a. and b. Corporate Governance Statement 2024 - Director appointment process and Board renewal (page 17); Board Charter available at </t>
    </r>
    <r>
      <rPr>
        <i/>
        <u/>
        <sz val="9.5"/>
        <color theme="4"/>
        <rFont val="Arial"/>
        <family val="2"/>
      </rPr>
      <t>www.south32.net</t>
    </r>
  </si>
  <si>
    <r>
      <t xml:space="preserve">a. and b. Chair is an Independent Non-Executive Director. Corporate Governance Statement 2024 - Our Board (page 5); Annual Report 2024 - Board of Directors (page 70-74); Board Charter available at </t>
    </r>
    <r>
      <rPr>
        <i/>
        <u/>
        <sz val="9.5"/>
        <color theme="4"/>
        <rFont val="Arial"/>
        <family val="2"/>
      </rPr>
      <t>www.south32.net</t>
    </r>
    <r>
      <rPr>
        <sz val="9.5"/>
        <color theme="4"/>
        <rFont val="Arial"/>
        <family val="2"/>
      </rPr>
      <t xml:space="preserve">
</t>
    </r>
  </si>
  <si>
    <r>
      <t xml:space="preserve">Detailed throughout relevant sections of our Sustainable Development Report 2024, and further detailed as referenced below. 
a. Board Charter available at </t>
    </r>
    <r>
      <rPr>
        <i/>
        <u/>
        <sz val="9.5"/>
        <color theme="4"/>
        <rFont val="Arial"/>
        <family val="2"/>
      </rPr>
      <t>www.south32.net</t>
    </r>
    <r>
      <rPr>
        <sz val="9.5"/>
        <color theme="4"/>
        <rFont val="Arial"/>
        <family val="2"/>
      </rPr>
      <t xml:space="preserve">; and Corporate Governance Statement 2024 - Our Board (page 5)
b. Board Charter available at </t>
    </r>
    <r>
      <rPr>
        <i/>
        <u/>
        <sz val="9.5"/>
        <color theme="4"/>
        <rFont val="Arial"/>
        <family val="2"/>
      </rPr>
      <t>www.south32.net</t>
    </r>
    <r>
      <rPr>
        <sz val="9.5"/>
        <color theme="4"/>
        <rFont val="Arial"/>
        <family val="2"/>
      </rPr>
      <t>; Corporate Governance Statement 2024 - Board Committees (page 8-12); Engaging with our shareholders (page 22);
c. Corporate Governance Statement 2024 - Our Board's focus areas and activities in FY24 (page 6-8); Board Committees (page 8-12);</t>
    </r>
  </si>
  <si>
    <r>
      <t xml:space="preserve">Detailed throughout relevant sections of our Sustainable Development Report 2024, and further detailed as referenced below.
a. and b. Corporate Governance Statement 2024 - Our Board (page 5); Our Lead Team (page 6); Board Committees (page 8-12); Board Charter available at </t>
    </r>
    <r>
      <rPr>
        <i/>
        <u/>
        <sz val="9.5"/>
        <color theme="4"/>
        <rFont val="Arial"/>
        <family val="2"/>
      </rPr>
      <t>www.south32.net</t>
    </r>
    <r>
      <rPr>
        <sz val="9.5"/>
        <color theme="4"/>
        <rFont val="Arial"/>
        <family val="2"/>
      </rPr>
      <t xml:space="preserve">; Sustainability Committee Terms of Reference available at </t>
    </r>
    <r>
      <rPr>
        <i/>
        <u/>
        <sz val="9.5"/>
        <color theme="4"/>
        <rFont val="Arial"/>
        <family val="2"/>
      </rPr>
      <t>www.south32.net</t>
    </r>
  </si>
  <si>
    <r>
      <t xml:space="preserve">a. and b. Sustainable Development Report 2024 - Materiality (page 10); Governance (page 11-12); Corporate Governance Statement 2024 - Board Committees (page 8-12); Sustainability Committee Terms of Reference available at </t>
    </r>
    <r>
      <rPr>
        <i/>
        <u/>
        <sz val="9.5"/>
        <color theme="4"/>
        <rFont val="Arial"/>
        <family val="2"/>
      </rPr>
      <t>www.south32.net</t>
    </r>
  </si>
  <si>
    <r>
      <t xml:space="preserve">a. Corporate Governance Statement 2024 - Conflicts of interest (page 20); Board Charter available at </t>
    </r>
    <r>
      <rPr>
        <i/>
        <u/>
        <sz val="9.5"/>
        <color theme="4"/>
        <rFont val="Arial"/>
        <family val="2"/>
      </rPr>
      <t>www.south32.net</t>
    </r>
    <r>
      <rPr>
        <sz val="9.5"/>
        <color theme="4"/>
        <rFont val="Arial"/>
        <family val="2"/>
      </rPr>
      <t xml:space="preserve">; Code of Business Conduct (and Speak Up Policy) available at </t>
    </r>
    <r>
      <rPr>
        <i/>
        <u/>
        <sz val="9.5"/>
        <color theme="4"/>
        <rFont val="Arial"/>
        <family val="2"/>
      </rPr>
      <t>www.south32.net</t>
    </r>
    <r>
      <rPr>
        <sz val="9.5"/>
        <color theme="4"/>
        <rFont val="Arial"/>
        <family val="2"/>
      </rPr>
      <t xml:space="preserve">
b. Annual Report 2024 - Board of Directors (page 70-74); Financial Report - Note 28. Related party transactions (page 63)</t>
    </r>
  </si>
  <si>
    <t>a. Corporate Governance Statement 2024 - Our commitment to act ethically, responsibly and lawfully (page 19-20); and Sustainable Development Report 2024 - Health and safety (page 16-20); Ethics and business integrity (page 34-35)</t>
  </si>
  <si>
    <t>a. Corporate Governance Statement 2024 - Climate change governance (page 12); Board structure, composition, appointments, and education (page 13-14); 2024 Board skills matrix (page 14-17)</t>
  </si>
  <si>
    <t>a., b. and c. Corporate Governance Statement 2024 - Evaluating Board performance (page 17-18)</t>
  </si>
  <si>
    <t>a. and b. Annual Report 2024 - Remuneration report (page 82-108)</t>
  </si>
  <si>
    <r>
      <t xml:space="preserve">a. Annual Report 2024 - Remuneration report (page 82-108)
b. 2023 Annual General Meeting 26 October 2023 results of meeting, available at </t>
    </r>
    <r>
      <rPr>
        <i/>
        <u/>
        <sz val="9.5"/>
        <color theme="4"/>
        <rFont val="Arial"/>
        <family val="2"/>
      </rPr>
      <t>www.south32.net</t>
    </r>
    <r>
      <rPr>
        <sz val="9.5"/>
        <color theme="4"/>
        <rFont val="Arial"/>
        <family val="2"/>
      </rPr>
      <t xml:space="preserve">
</t>
    </r>
  </si>
  <si>
    <t>a., b., and c. Annual Report 2024 - Remuneration report (page 82-108); Sustainability Databook 2024 - Workforce and diversity tab</t>
  </si>
  <si>
    <t>Sustainable Development Report 2024 - From the CEO (page 6-7)</t>
  </si>
  <si>
    <r>
      <t xml:space="preserve">Detailed throughout relevant sections of our Sustainable Development Report 2024, and further detailed as referenced below.
a., and b. outlined in our Sustainability Policy, Inclusion and Diversity Policy, Anti-Bribery and Corruption Policy, Our Code of Business Conduct, Risk Management Framework, and 'Our Approach' documents, as well as our broader suite of governance documents available at </t>
    </r>
    <r>
      <rPr>
        <i/>
        <u/>
        <sz val="9.5"/>
        <color theme="4"/>
        <rFont val="Arial"/>
        <family val="2"/>
      </rPr>
      <t>www.south32.net</t>
    </r>
    <r>
      <rPr>
        <sz val="9.5"/>
        <color theme="4"/>
        <rFont val="Arial"/>
        <family val="2"/>
      </rPr>
      <t xml:space="preserve">
c. Our Policy commitments are publicly available at </t>
    </r>
    <r>
      <rPr>
        <i/>
        <u/>
        <sz val="9.5"/>
        <color theme="4"/>
        <rFont val="Arial"/>
        <family val="2"/>
      </rPr>
      <t>www.south32.net</t>
    </r>
    <r>
      <rPr>
        <i/>
        <sz val="9.5"/>
        <color theme="4"/>
        <rFont val="Arial"/>
        <family val="2"/>
      </rPr>
      <t>.</t>
    </r>
    <r>
      <rPr>
        <i/>
        <u/>
        <sz val="9.5"/>
        <color theme="4"/>
        <rFont val="Arial"/>
        <family val="2"/>
      </rPr>
      <t xml:space="preserve"> </t>
    </r>
    <r>
      <rPr>
        <sz val="9.5"/>
        <color theme="4"/>
        <rFont val="Arial"/>
        <family val="2"/>
      </rPr>
      <t xml:space="preserve">
d. Our Policies and 'Our Approach' documents are approved, or at a minimum noted, by the Board or respective Committee.
e. Applicability of our Policies and 'Our Approach' documents are provided in the respective documents. 
f. Sustainable Development Report 2024 - Operating ethically and responsibly (page 32-37)</t>
    </r>
  </si>
  <si>
    <r>
      <t xml:space="preserve">Detailed throughout relevant sections of our Sustainable Development Report 2024, and further detailed as referenced below.
a. and c. Code of Business Conduct and Speak Up Policy, our Sustainability Policy, 'Our Approach' documents available at </t>
    </r>
    <r>
      <rPr>
        <i/>
        <u/>
        <sz val="9.5"/>
        <color theme="4"/>
        <rFont val="Arial"/>
        <family val="2"/>
      </rPr>
      <t>www.south32.net</t>
    </r>
    <r>
      <rPr>
        <sz val="9.5"/>
        <color theme="4"/>
        <rFont val="Arial"/>
        <family val="2"/>
      </rPr>
      <t xml:space="preserve">; 
b. Code of Business Conduct and Speak Up Policy; Our Approach to Human Rights available at </t>
    </r>
    <r>
      <rPr>
        <i/>
        <u/>
        <sz val="9.5"/>
        <color theme="4"/>
        <rFont val="Arial"/>
        <family val="2"/>
      </rPr>
      <t>www.south32.net</t>
    </r>
    <r>
      <rPr>
        <sz val="9.5"/>
        <color theme="4"/>
        <rFont val="Arial"/>
        <family val="2"/>
      </rPr>
      <t xml:space="preserve">
d. Code of Business Conduct and Speak Up Policy available at </t>
    </r>
    <r>
      <rPr>
        <i/>
        <u/>
        <sz val="9.5"/>
        <color theme="4"/>
        <rFont val="Arial"/>
        <family val="2"/>
      </rPr>
      <t>www.south32.net</t>
    </r>
    <r>
      <rPr>
        <sz val="9.5"/>
        <color theme="4"/>
        <rFont val="Arial"/>
        <family val="2"/>
      </rPr>
      <t xml:space="preserve">
e. Corporate Governance Statement 2024 - Our commitment to act ethically, responsibly, and lawfully (page 19-20); Code of Business Conduct and Speak Up Policy, and Our Approach to Human Rights available at </t>
    </r>
    <r>
      <rPr>
        <i/>
        <u/>
        <sz val="9.5"/>
        <color theme="4"/>
        <rFont val="Arial"/>
        <family val="2"/>
      </rPr>
      <t>www.south32.net</t>
    </r>
  </si>
  <si>
    <r>
      <t xml:space="preserve">a. Code of Business Conduct (and Speak Up Policy) available at </t>
    </r>
    <r>
      <rPr>
        <i/>
        <u/>
        <sz val="9.5"/>
        <color theme="4"/>
        <rFont val="Arial"/>
        <family val="2"/>
      </rPr>
      <t>www.south32.net</t>
    </r>
    <r>
      <rPr>
        <sz val="9.5"/>
        <color theme="4"/>
        <rFont val="Arial"/>
        <family val="2"/>
      </rPr>
      <t>; Sustainable Development Report 2024 - Ethics and business integrity (page 34-35); and Corporate Governance Statement 2024 - Our  commitment to act ethically, responsibly, and lawfully (page 19-20)</t>
    </r>
  </si>
  <si>
    <r>
      <t xml:space="preserve">a. Sustainable Development Report 2024 - Ethics and business integrity (page 34-35); Addressing climate change (page 52-78); Industry Associations available at </t>
    </r>
    <r>
      <rPr>
        <i/>
        <u/>
        <sz val="9.5"/>
        <color theme="4"/>
        <rFont val="Arial"/>
        <family val="2"/>
      </rPr>
      <t>www.south32.net</t>
    </r>
  </si>
  <si>
    <t>a. Sustainable Development Report 2024 - Our Stakeholders (page 8-9)</t>
  </si>
  <si>
    <t>a. and b. Sustainable Development Report 2024 - About this report (inside front cover); Materiality (page 10); Sustainability reporting (page 13)</t>
  </si>
  <si>
    <t>a. and b. Sustainable Development Report 2024 - Materiality (page 10)</t>
  </si>
  <si>
    <r>
      <t xml:space="preserve">a., b., c., d., e., and f. Sustainable Development Report 2024 - Our sustainability approach (page 10-14); Health and safety (page 16-20); our Code of Business Conduct (and Speak Up Policy) available at </t>
    </r>
    <r>
      <rPr>
        <i/>
        <u/>
        <sz val="9.5"/>
        <color theme="4"/>
        <rFont val="Arial"/>
        <family val="2"/>
      </rPr>
      <t>www.south32.net</t>
    </r>
    <r>
      <rPr>
        <sz val="9.5"/>
        <color theme="4"/>
        <rFont val="Arial"/>
        <family val="2"/>
      </rPr>
      <t xml:space="preserve">
</t>
    </r>
  </si>
  <si>
    <t>a. and b. Sustainable Development Report 2024 - Our sustainability approach (page 10-14); Health and safety (page 16-20); Sustainability Databook 2024 - Health and safety tab</t>
  </si>
  <si>
    <r>
      <t xml:space="preserve">a., b., c. and d. Sustainable Development Report 2024 - Health and safety (page 16-20); and Health and Safety available at </t>
    </r>
    <r>
      <rPr>
        <i/>
        <u/>
        <sz val="9.5"/>
        <color theme="4"/>
        <rFont val="Arial"/>
        <family val="2"/>
      </rPr>
      <t>www.south32.net</t>
    </r>
    <r>
      <rPr>
        <sz val="9.5"/>
        <color theme="4"/>
        <rFont val="Arial"/>
        <family val="2"/>
      </rPr>
      <t xml:space="preserve">
</t>
    </r>
  </si>
  <si>
    <r>
      <t xml:space="preserve">Sustainable Development Report 2024 - Health and safety (page 16-20); and Health and Safety available at </t>
    </r>
    <r>
      <rPr>
        <i/>
        <u/>
        <sz val="9.5"/>
        <color theme="4"/>
        <rFont val="Arial"/>
        <family val="2"/>
      </rPr>
      <t>www.south32.net</t>
    </r>
    <r>
      <rPr>
        <sz val="9.5"/>
        <color theme="4"/>
        <rFont val="Arial"/>
        <family val="2"/>
      </rPr>
      <t xml:space="preserve">
</t>
    </r>
  </si>
  <si>
    <r>
      <t xml:space="preserve">a. and b., Sustainable Development Report 2024 - Health and safety (page 16-20); and Health and Safety available at </t>
    </r>
    <r>
      <rPr>
        <i/>
        <u/>
        <sz val="9.5"/>
        <color theme="4"/>
        <rFont val="Arial"/>
        <family val="2"/>
      </rPr>
      <t>www.south32.net</t>
    </r>
    <r>
      <rPr>
        <sz val="9.5"/>
        <color theme="4"/>
        <rFont val="Arial"/>
        <family val="2"/>
      </rPr>
      <t xml:space="preserve">
</t>
    </r>
  </si>
  <si>
    <t xml:space="preserve">a. and b., Sustainable Development Report 2024 - Health and safety (page 16-20)
</t>
  </si>
  <si>
    <r>
      <t xml:space="preserve">Sustainable Development Report 2024 - Health and safety (page 16-20); Responsible value chain (page 36-37); Code of Business Conduct (and Speak Up Policy), Supplier Minimum Requirements at </t>
    </r>
    <r>
      <rPr>
        <i/>
        <u/>
        <sz val="9.5"/>
        <color theme="4"/>
        <rFont val="Arial"/>
        <family val="2"/>
      </rPr>
      <t>www.south32.net</t>
    </r>
  </si>
  <si>
    <t>a. Sustainable Development Report 2024 - Health and safety (page 16-20); Sustainability Databook 2024 - Health and safety tab
b. Our internal health and safety standards apply to all South32 employees, contractors and visitors, across our operations, functions, projects and exploration activities where we have operational control.
c. Sustainability Databook 2024 - Health and safety tab</t>
  </si>
  <si>
    <t xml:space="preserve">a., b., e., f. and g. Sustainability Databook 2024 - Health and safety tab 
c.  Sustainability Databook 2024 - Health and safety tab; Sustainable Development Report 2024 - Health and safety (page 16-20) 
d. Sustainable Development Report 2024 - Health and safety (page 16-20) </t>
  </si>
  <si>
    <t xml:space="preserve">a., b., d. and e. Sustainability Databook 2024 - Health and safety tab
c. Sustainability Databook 2024 - Health and safety tab; and Sustainable Development Report 2024 - Health and safety (page 16-20)
</t>
  </si>
  <si>
    <r>
      <t xml:space="preserve">a., b., c., d., e., and f. Sustainable Development Report 2024 - People and culture (page 21-24); our Code of Business Conduct (and Speak Up Policy) and Our Approach to People and Culture available at </t>
    </r>
    <r>
      <rPr>
        <i/>
        <u/>
        <sz val="9.5"/>
        <color theme="4"/>
        <rFont val="Arial"/>
        <family val="2"/>
      </rPr>
      <t>www.south32.net</t>
    </r>
    <r>
      <rPr>
        <sz val="9.5"/>
        <color theme="4"/>
        <rFont val="Arial"/>
        <family val="2"/>
      </rPr>
      <t xml:space="preserve">
</t>
    </r>
  </si>
  <si>
    <t>Where practicable, we employ local people in the areas in which we operate. 
In FY24, Hillside Aluminium maintained a local workforce of 99 per cent, and 97 per cent at Mozal Aluminium. Learn more in our 2024 Sustainable Development Report 2024 - Addressing climate change (page 67)</t>
  </si>
  <si>
    <t xml:space="preserve">a. Sustainable Development Report 2024 - People and culture (page 21-24)
</t>
  </si>
  <si>
    <t>a. and b. 2024 Sustainable Development Report - Partnering with communities (page 21-24)
When we need to make a significant operational change or provide notice of termination of employment our processes are, at a minimum, compliant with all local legislation in the jurisdictions where we work. In many cases, we provide notice well in excess of minimum standards, and we always engage with our people as soon as practicable if we identify a requirement to make a significant change to the business. This includes informing employees who may be affected at the time or during the period where we intend to make changes.</t>
  </si>
  <si>
    <t xml:space="preserve">a. Sustainability Databook 2024 - Workforce and diversity tab; Corporate Governance Statement 2024 - Board structure, composition, appointments, and education (page 13-14); and Annual Report 2024 - Directors Report (page 75-79)
b. Sustainability Databook 2024 - Workforce and diversity tab
</t>
  </si>
  <si>
    <t xml:space="preserve">Sustainability Databook 2024 - Attracting, developing and retaining talent tab; Sustainable Development Report 2024 - People and culture (page 21-24). </t>
  </si>
  <si>
    <t>Sustainable Development Report 2024 - Our stakeholders (page 8-9); Partnering with communities (page 25-31)</t>
  </si>
  <si>
    <t>Sustainable Development Report 2024 - Partnering with communities (page 25-31)</t>
  </si>
  <si>
    <r>
      <t xml:space="preserve">a., b., c., d., e. and f. Sustainable Development Report 2024 - Partnering with communities (page 25-31); Code of Business Conduct (and Speak Up Policy), Our Approach to Indigenous, Traditional and Tribal Peoples Engagement, Our Approach to Cultural Heritage available at </t>
    </r>
    <r>
      <rPr>
        <i/>
        <u/>
        <sz val="9.5"/>
        <color theme="4"/>
        <rFont val="Arial"/>
        <family val="2"/>
      </rPr>
      <t>www.south32.net</t>
    </r>
  </si>
  <si>
    <t>a. Sustainability Databook 2024 - Partnering with communities tab; and Sustainable Development Report 2024 - Partnering with communities (page 25-31)</t>
  </si>
  <si>
    <t xml:space="preserve">Sustainability Databook 2024 - Partnering with communities tab; Sustainable Development Report - Partnering with communities (page 25-31)
</t>
  </si>
  <si>
    <t xml:space="preserve">a., and b., Transparency and Payments to Governments Report 2024 (page 14-15); Annual Report 2024 - Financial report (from page 109)
c. Annual Report 2024 - Financial report (from page 109); Sustainable Development Report 2024 - Reporting boundaries and restatements (page 79-80)
GRI 12 additional sector recommendation: not applicable. </t>
  </si>
  <si>
    <r>
      <t xml:space="preserve">Sustainable Development Report 2024 - Partnering with communities (page 25-31); Sustainability stories available at </t>
    </r>
    <r>
      <rPr>
        <i/>
        <u/>
        <sz val="9.5"/>
        <color theme="4"/>
        <rFont val="Arial"/>
        <family val="2"/>
      </rPr>
      <t>www.south32.net</t>
    </r>
  </si>
  <si>
    <t xml:space="preserve">a. and b. Sustainable Development Report 2024 - Partnering with communities (page 25-31); Sustainability Databook 2024 - Our societal contribution tab; Social investment tab. </t>
  </si>
  <si>
    <r>
      <t xml:space="preserve">a., b., c., d., e. and f. Sustainable Development Report 2024 - Human rights (page 32-33); Code of Business Conduct (and Speak Up Policy) and Our Approach to Human Rights available at </t>
    </r>
    <r>
      <rPr>
        <i/>
        <u/>
        <sz val="9.5"/>
        <color theme="4"/>
        <rFont val="Arial"/>
        <family val="2"/>
      </rPr>
      <t>www.south32.net</t>
    </r>
  </si>
  <si>
    <r>
      <t xml:space="preserve">a. and b. Sustainability Databook 2024 - Human rights tab
c. Sustainable Development Report 2024 - Human Rights (page 32-33); Modern Slavery Statement 2024 available at </t>
    </r>
    <r>
      <rPr>
        <i/>
        <u/>
        <sz val="9.5"/>
        <color theme="4"/>
        <rFont val="Arial"/>
        <family val="2"/>
      </rPr>
      <t>www.south32.net</t>
    </r>
  </si>
  <si>
    <r>
      <t xml:space="preserve">a., b., c., d., e. and f. Sustainable Development Report 2024 - Ethics and business integrity (page 34-35); Code of Business Conduct (and Speak Up Policy) available at </t>
    </r>
    <r>
      <rPr>
        <i/>
        <u/>
        <sz val="9.5"/>
        <color theme="4"/>
        <rFont val="Arial"/>
        <family val="2"/>
      </rPr>
      <t>www.south32.net</t>
    </r>
  </si>
  <si>
    <t>a. and b. Annual Report 2024 - Director's Report - Political donations and social investment (page 78)
In FY24, we made no political donations to any political party, politician, political party official, elected official or candidate for public office in any country.</t>
  </si>
  <si>
    <r>
      <t xml:space="preserve">Sustainable Development Report 2024 - Responsible value chain (page 36-37); Code of Business Conduct (and Speak Up Policy) available at </t>
    </r>
    <r>
      <rPr>
        <i/>
        <u/>
        <sz val="9.5"/>
        <color theme="4"/>
        <rFont val="Arial"/>
        <family val="2"/>
      </rPr>
      <t>www.south32.net</t>
    </r>
  </si>
  <si>
    <t>a., b., Sustainability Databook 2024 - Modern slavery tab
c. 2023 Modern Slavery Statement - Supplier risk mapping (page 13); Supplier due diligence program - FY24 performance (page 17-20)
d. Percentage is not disclosed, however can be calculated with data available in the Sustainability Databook 2024 - Modern slavery tab.
e. No suppliers have been terminated in FY24, as disclosed in our Sustainability Databook 2024 - Modern slavery tab.</t>
  </si>
  <si>
    <r>
      <t xml:space="preserve">a., b., c., d., e., and f. Sustainable Development Report 2024 - Developing our approach to nature-related risks and opportunities (page 38); Biodiversity conservation (page 39-42); Code of Business Conduct (and Speak Up Policy), Our Approach to Biodiversity conservation, and Water available at </t>
    </r>
    <r>
      <rPr>
        <i/>
        <u/>
        <sz val="9.5"/>
        <color theme="4"/>
        <rFont val="Arial"/>
        <family val="2"/>
      </rPr>
      <t>www.south32.net;</t>
    </r>
  </si>
  <si>
    <t>a., and b. Sustainable Development Report 2024 - Biodiversity conservation (Page 39-42)</t>
  </si>
  <si>
    <t xml:space="preserve">a. Sustainability Databook 2024 - Biodiversity tab
b. Sustainable Development Report 2024 - Biodiversity conservation (page 39-42)
d. We disclose land set aside for conservation, this includes forest ecosystem restoration and agroforestry Cerro Matoso operation, stewardship (offset) sites at Illawarra Metallurgical Coal (IMC), and areas of significant conservation value, ecological restoration and habitat protection at Worsley Alumina. </t>
  </si>
  <si>
    <t xml:space="preserve">Sustainable Development Report - Closure (page 51); Reporting boundaries and restatement (page 79-80); Sustainability Databook 2024 - Biodiversity conservation tab
</t>
  </si>
  <si>
    <t>Annual Report 2024 - Financial Report (from page 109)</t>
  </si>
  <si>
    <t xml:space="preserve">Sustainable Development Report - Closure (page 51); Addressing climate change (page 52-78)
</t>
  </si>
  <si>
    <r>
      <t xml:space="preserve">a., b., c., d., e., and f. Sustainable Development Report 2024 - Water stewardship (page 43-45); Code of Business Conduct (and Speak Up Policy), Our Approach to Water Stewardship, and Water available at </t>
    </r>
    <r>
      <rPr>
        <i/>
        <u/>
        <sz val="9.5"/>
        <color theme="4"/>
        <rFont val="Arial"/>
        <family val="2"/>
      </rPr>
      <t>www.south32.net;</t>
    </r>
  </si>
  <si>
    <r>
      <t xml:space="preserve">a., b., c. and d. Sustainable Development Report 2024 - Water stewardship (page 43-45); Sustainability Databook - Water stewardship tab; Our Approach to Water Stewardship, and Water available at </t>
    </r>
    <r>
      <rPr>
        <i/>
        <u/>
        <sz val="9.5"/>
        <color theme="4"/>
        <rFont val="Arial"/>
        <family val="2"/>
      </rPr>
      <t>www.south32.net;</t>
    </r>
  </si>
  <si>
    <r>
      <t xml:space="preserve">Our approach to Water Stewardship available at </t>
    </r>
    <r>
      <rPr>
        <i/>
        <u/>
        <sz val="9.5"/>
        <color theme="4"/>
        <rFont val="Arial"/>
        <family val="2"/>
      </rPr>
      <t xml:space="preserve">www.south32.net </t>
    </r>
    <r>
      <rPr>
        <sz val="9.5"/>
        <color theme="4"/>
        <rFont val="Arial"/>
        <family val="2"/>
      </rPr>
      <t xml:space="preserve">
Sustainable Development Report 2024 - Water stewardship (page 43-45); and waste, contamination and air emissions (page 48-50)</t>
    </r>
  </si>
  <si>
    <t>a., b., c, and e. Sustainability Databook 2024 - Water stewardship tab
d. Sustainability Databook 2024 - Water stewardship tab; Sustainable Development Report 2024 - Water stewardship (page 43-45) and Waste, contamination and air emissions (page 48-50)</t>
  </si>
  <si>
    <r>
      <t xml:space="preserve">a., b., c., d., e., and f. Sustainable Development Report 2024 - Waste, contamination and air emissions (page 48-50); Code of Business Conduct (and Speak Up Policy) available at </t>
    </r>
    <r>
      <rPr>
        <i/>
        <u/>
        <sz val="9.5"/>
        <color theme="4"/>
        <rFont val="Arial"/>
        <family val="2"/>
      </rPr>
      <t>www.south32.net;</t>
    </r>
  </si>
  <si>
    <t>a. Sustainable Development Report 2024 - waste, contamination and air emissions (page 48-50)</t>
  </si>
  <si>
    <t>a. and c. Sustainable Development Report 2024 - waste, contamination and air emissions (page 48-50)</t>
  </si>
  <si>
    <t xml:space="preserve">a., b., and c. We have not identified any significant spills in FY24. </t>
  </si>
  <si>
    <r>
      <t xml:space="preserve">a., b., c., d., e., and f. Sustainable Development Report 2024 - Closure (page 51); Code of Business Conduct (and Speak Up Policy), Our Approach to Closure available at </t>
    </r>
    <r>
      <rPr>
        <i/>
        <u/>
        <sz val="9.5"/>
        <color theme="4"/>
        <rFont val="Arial"/>
        <family val="2"/>
      </rPr>
      <t>www.south32.net;</t>
    </r>
  </si>
  <si>
    <t xml:space="preserve">2.1, 2.2 and 2.3. Sustainability Databook 2024 - Biodiversity conservation tab
2.4. Annual Report 2024 - Financial Report (from page 109)
</t>
  </si>
  <si>
    <r>
      <t xml:space="preserve">2023 Sustainable Development Report - Tailings management (page 46-47)
Details on our Tailings Storage Facilities is available at </t>
    </r>
    <r>
      <rPr>
        <i/>
        <u/>
        <sz val="9.5"/>
        <color theme="4"/>
        <rFont val="Arial"/>
        <family val="2"/>
      </rPr>
      <t>www.south32.net</t>
    </r>
  </si>
  <si>
    <r>
      <t xml:space="preserve">a., b., c., d., e., and f. Sustainable Development Report 2024 - Addressing climate change (page 52-78); Code of Business Conduct (and Speak Up Policy); 2022 Climate Change Action Plan; Sustainability Databook 2023 - portfolio resilience tab; available at </t>
    </r>
    <r>
      <rPr>
        <u/>
        <sz val="9.5"/>
        <color theme="4"/>
        <rFont val="Arial"/>
        <family val="2"/>
      </rPr>
      <t>www.south32.net</t>
    </r>
  </si>
  <si>
    <r>
      <t xml:space="preserve">a. Sustainable Development Report 2024 - Addressing climate change (page 52-78); and 2022 Climate Change Action Plan available at </t>
    </r>
    <r>
      <rPr>
        <i/>
        <u/>
        <sz val="9.5"/>
        <color theme="4"/>
        <rFont val="Arial"/>
        <family val="2"/>
      </rPr>
      <t>www.south32.net</t>
    </r>
  </si>
  <si>
    <t xml:space="preserve">a., b., c., and d. Sustainable Development Report 2024 - Addressing climate change (page 52-78); Sustainability Databook 2024 - Energy tab
</t>
  </si>
  <si>
    <t>a., and d., Sustainability Databook 2024 - GHG emissions tab; Sustainable Development Report 2024 - Addressing climate change (page 52-78)
b., c., and e. Sustainability Databook 2024 - Emissions methodology tab</t>
  </si>
  <si>
    <t>Sustainability Databook - Ethics and business integrity tab; Sustainable Development Report 2024 - Addressing climate change (page 52-78)</t>
  </si>
  <si>
    <t>Sustainable Development Report 2024:
 - Risk management, page 12
 - Governance and risk management, page 77 to 78
Corporate Governance Statement 2024 - Climate change governance, page 12</t>
  </si>
  <si>
    <t>Sustainable Development Report 2024 
 - Risk management, page 12
 - Governance and risk management, page 77 to 78</t>
  </si>
  <si>
    <r>
      <t>Sustainable Development Report 2024:
 - Climate scenario analysis, page 55
 - Commodities for a low-carbon world, page 60
2022 Climate Change Action Plan</t>
    </r>
    <r>
      <rPr>
        <i/>
        <sz val="9.5"/>
        <color theme="4"/>
        <rFont val="Arial"/>
        <family val="2"/>
      </rPr>
      <t xml:space="preserve"> - </t>
    </r>
    <r>
      <rPr>
        <sz val="9.5"/>
        <color theme="4"/>
        <rFont val="Arial"/>
        <family val="2"/>
      </rPr>
      <t>Physical climate risk, page 93 to 95
Sustainability Databook 2023 - Portfolio resilience tab</t>
    </r>
  </si>
  <si>
    <t>Sustainable Development Report 2024:
 - Climate related risks and opportunities, page 55 to 58
 - Decarbonising our operations, page 62 to 66 
 - Physical climate change risk, page 74 to 76
 - Risk management, page 78
Annual Report 2024 - Notes to the Financial Statements: Note 2(c), page 115-117
2022 Climate Change Action Plan:
 - Physical Risk, page 93 to 95
 - Climate Change Risk Management, page 99 to 101</t>
  </si>
  <si>
    <t>Sustainable Development Report 2024:
 - Risk management, page 12
 - Governance and risk managment, page 77 to 78  
Annual Report 2024: 
 - Risk Report, page 28 to 38 
 - Financial Report - Notes to the Financial Statements: Note 2, page 115-117
2022 Climate Change Action Plan - Climate change risk management page 99</t>
  </si>
  <si>
    <t>Sustainable Development Report 2024:
 - Risk management, page 12 
 - Governance and risk management, pages 78 to 78
 - Physical climate change risk page 74 to 76
2022 Climate Change Action Plan - Climate change risk management, page 99</t>
  </si>
  <si>
    <t>Sustainable Development Report 2024:
 - Risk management, page 12
 - Governance and risk management, page 77 to 78
Annual Report 2024: 
 - Risk Report, page 28 to 38 
 - Financial Report - Notes to the Financial Statements: Note 2, page 115-117
2022 Climate Change Action Plan - Climate change risk management, page 99</t>
  </si>
  <si>
    <t>Sustainable Development Report 2024:
 - Targets and metrics, page 
 - Climate related risks and opportunities, page 55 to 58 
 - Commodities for a low-carbon future, page 60
 - Allocating captial towards 'transition materials', page 61 
 - Decarbonising our operations, page 62 to 66
 - Scope 3 GHG emission, page 68 to 70
Sustainability Databook 2024 - Addressing climate change tabs</t>
  </si>
  <si>
    <t>Sustainable Development Report 2024:
 - Decarbonising our operations page 62 to 66
 - Scope 3 GHG emissions, page 68 to 70
Sustainability Databook 2024 - Addressing climate change tabs</t>
  </si>
  <si>
    <t>Sustainable Development Report 2024:
 - Targets and metrics, page 52
 - Decarbonising our operations, page 62 to 66
 - Scope 3 GHG emissions, page 68 to 70</t>
  </si>
  <si>
    <r>
      <t xml:space="preserve">Our Code of Business Conduct sets out our approach to political donations and social investment. 
In FY24, we made no political donations to any political party, politician, political party official, elected official or candidate for public office in any country. On occasion, our representatives
attend political events that charge an attendance fee where attendance is approved beforehand in accordance with our internal approval requirements. We record the details of attendances and the relevant costs at a corporate level.
</t>
    </r>
    <r>
      <rPr>
        <b/>
        <sz val="9"/>
        <color theme="4"/>
        <rFont val="Arial"/>
        <family val="2"/>
      </rPr>
      <t xml:space="preserve">+ Learn more in our Code (and Speak Up Policy) and our Annual Report 2024 on page 78, available at </t>
    </r>
    <r>
      <rPr>
        <b/>
        <i/>
        <u/>
        <sz val="9"/>
        <color theme="4"/>
        <rFont val="Arial"/>
        <family val="2"/>
      </rPr>
      <t>www.south32.net.</t>
    </r>
  </si>
  <si>
    <r>
      <t xml:space="preserve">Our Approach to Water Stewardship outlines our commitment to working towards sustainably managing water resources within our operations and our approach to addressing water-related risks and challenges in the catchments where we operate. 
</t>
    </r>
    <r>
      <rPr>
        <b/>
        <sz val="9"/>
        <color theme="4"/>
        <rFont val="Arial"/>
        <family val="2"/>
      </rPr>
      <t xml:space="preserve">
+ Learn more in Our Approach to Water Stewardship available at </t>
    </r>
    <r>
      <rPr>
        <b/>
        <i/>
        <u/>
        <sz val="9"/>
        <color theme="4"/>
        <rFont val="Arial"/>
        <family val="2"/>
      </rPr>
      <t xml:space="preserve">www.south32.net.
</t>
    </r>
    <r>
      <rPr>
        <b/>
        <sz val="9"/>
        <color theme="4"/>
        <rFont val="Arial"/>
        <family val="2"/>
      </rPr>
      <t xml:space="preserve">
</t>
    </r>
    <r>
      <rPr>
        <sz val="9"/>
        <color theme="4"/>
        <rFont val="Arial"/>
        <family val="2"/>
      </rPr>
      <t>South Africa Manganese partially meets this PE, subject to the delivery of their contextual water target. Learn more about the water-related activities completed at South Africa Manganese this year on page 45 of our Sustainable Development Report 2024. This target remains on track. 
Hillside Aluminium partially meets this PE subject to the closure of gaps identified in the operations water stewardship activities. In FY24, Hillside has worked on the Clarified Water Project which aims to reduce potable water consumption at the operation and reduce pressure on the local catchment. Work is also underway to further align Hillside Aluminium's water stewardship approach with the requirements of our internal environment and climate change standard.</t>
    </r>
  </si>
  <si>
    <r>
      <t xml:space="preserve">Our Sustainability Policy is guided by international standards and initiatives, including the ICMM Mining Principles. We regularly monitor the developments of international sustainability standards and frameworks and their applicability to our business. A summary of what guides us can be found at </t>
    </r>
    <r>
      <rPr>
        <i/>
        <u/>
        <sz val="9"/>
        <color theme="4"/>
        <rFont val="Arial"/>
        <family val="2"/>
      </rPr>
      <t>www.south32.net.</t>
    </r>
    <r>
      <rPr>
        <sz val="9"/>
        <color theme="4"/>
        <rFont val="Arial"/>
        <family val="2"/>
      </rPr>
      <t xml:space="preserve">
ICMM's Position Statements and PEs are reflected in our sustainability-related policies, ‘Our Approach’ documents and internal standards, and their implementation is supported by operational-level validation, assurance and disclosure.
</t>
    </r>
    <r>
      <rPr>
        <b/>
        <sz val="9"/>
        <color theme="4"/>
        <rFont val="Arial"/>
        <family val="2"/>
      </rPr>
      <t xml:space="preserve">+ Learn more in our Sustainable Development Report 2024 on page 13, available at </t>
    </r>
    <r>
      <rPr>
        <b/>
        <i/>
        <u/>
        <sz val="9"/>
        <color theme="4"/>
        <rFont val="Arial"/>
        <family val="2"/>
      </rPr>
      <t>www.south32.net.</t>
    </r>
  </si>
  <si>
    <r>
      <t xml:space="preserve">Our Approach to Human Rights is guided by the Voluntary Principles on Security and Human Rights (VPSHR), and our internal security, crisis and emergency management standard defines the minimum performance requirements for managing security risks at our operations and projects, including conformance with the VPSHR.
We engage dedicated and professionally trained security teams to protect people and assets at our operations. Security providers at our operations must verify and comply with the VPSHR. Additionally, private security providers must meet the requirements of the International Code of Conduct for Private Security Providers. All externally contracted security providers are required to complete training aligned with the VPSHR every two years. Metrics related to security training are available in this Databook. 
</t>
    </r>
    <r>
      <rPr>
        <b/>
        <sz val="9"/>
        <color theme="4"/>
        <rFont val="Arial"/>
        <family val="2"/>
      </rPr>
      <t xml:space="preserve">+ Learn more in Our Approach to Human Rights and our Sustainable Development Report 2024 available at </t>
    </r>
    <r>
      <rPr>
        <b/>
        <i/>
        <u/>
        <sz val="9"/>
        <color theme="4"/>
        <rFont val="Arial"/>
        <family val="2"/>
      </rPr>
      <t>www.south32.net.</t>
    </r>
    <r>
      <rPr>
        <b/>
        <sz val="9"/>
        <color theme="4"/>
        <rFont val="Arial"/>
        <family val="2"/>
      </rPr>
      <t xml:space="preserve">
</t>
    </r>
    <r>
      <rPr>
        <sz val="9"/>
        <color theme="4"/>
        <rFont val="Arial"/>
        <family val="2"/>
      </rPr>
      <t xml:space="preserve">
VPSHR training will need to be delivered to external security personnel at IMC to meet this PE.  Worsley Alumina has moved to 'meets' this financial year following delivery of external security personnel training, facilitated by the third-party security provider. </t>
    </r>
  </si>
  <si>
    <r>
      <t xml:space="preserve">Our Inclusion and Diversity Policy outlines our commitment to building an inclusive and diverse workforce.
</t>
    </r>
    <r>
      <rPr>
        <b/>
        <sz val="9"/>
        <color theme="4"/>
        <rFont val="Arial"/>
        <family val="2"/>
      </rPr>
      <t xml:space="preserve">+ Learn more in our Inclusion and Diversity Policy and Sustainable Development Report on page 22 at </t>
    </r>
    <r>
      <rPr>
        <b/>
        <i/>
        <u/>
        <sz val="9"/>
        <color theme="4"/>
        <rFont val="Arial"/>
        <family val="2"/>
      </rPr>
      <t>www.south32.net.</t>
    </r>
  </si>
  <si>
    <r>
      <t xml:space="preserve">Nothing is more important than the health, safety and wellbeing of our people. At South32, we are united by our belief that everyone can go home safe and well, every day.  
Our activities of mining, processing, refining and smelting present health and safety hazards which can have significant consequences if not appropriately addressed. Our health and safety approach seeks to identify and reduce the risk of exposure to these hazards and to create a healthy, safe and inclusive workplace for our people. 
We use a range of metrics to assess health and safety performance, including lagging performance indicators which focus on incidents that have occurred and leading indicators which aim to detect and provide advanced warning of latent safety hazards. These metrics can be found in this Databook. 
</t>
    </r>
    <r>
      <rPr>
        <b/>
        <sz val="9"/>
        <color theme="4"/>
        <rFont val="Arial"/>
        <family val="2"/>
      </rPr>
      <t xml:space="preserve">+ Learn more in our Sustainable Development Report 2024 available at </t>
    </r>
    <r>
      <rPr>
        <b/>
        <i/>
        <u/>
        <sz val="9"/>
        <color theme="4"/>
        <rFont val="Arial"/>
        <family val="2"/>
      </rPr>
      <t>www.south32.net.</t>
    </r>
  </si>
  <si>
    <r>
      <t xml:space="preserve">Key aspects of our approach to responsible waste management include:
• Record keeping of the wastes generated, received and disposed of by our operations;
• Integration of waste volumes and storage facilities into planning processes; and
• Application of the waste mitigation hierarchy which aims to limit waste production and prioritises waste prevention, followed by minimisation, reuse, recycling, energy recovery and disposal.
Air emissions are the non-greenhouse gas air emissions associated with our activities, which include gaseous air emissions such as sulphur oxides (SOx), nitrogen oxides (NOx) and fluoride, and particulate matter such as dust. 
We identify air emissions sources and assess potential impacts using the Source Pathway Receptor method. This starts with locating where the air emissions originate (source), followed by assessing how they can travel through the environment (pathway). Finally, consideration is given to who or what could be affected (receptor), being workers, communities or the environment.
</t>
    </r>
    <r>
      <rPr>
        <b/>
        <sz val="9"/>
        <color theme="4"/>
        <rFont val="Arial"/>
        <family val="2"/>
      </rPr>
      <t xml:space="preserve">+ Learn more in our Sustainable Development Report 2024 available at </t>
    </r>
    <r>
      <rPr>
        <b/>
        <i/>
        <u/>
        <sz val="9"/>
        <color theme="4"/>
        <rFont val="Arial"/>
        <family val="2"/>
      </rPr>
      <t>www.south32,net.</t>
    </r>
  </si>
  <si>
    <r>
      <t xml:space="preserve">We support the objectives of the Paris Agreement and have set a target to halve our operational GHG emissions by 2035 from our FY21 baseline. We also have a long-term goal  to achieve net zero GHG emissions across all scopes (i.e. Scope 1, 2 and 3) by 2050. 
In 2022 we published our first Climate Change Action Plan (CCAP). The CCAP outlines our progress towards addressing climate change since South32 was established in 2015 and describes the actions we are taking in response to the risks and opportunities that climate change presents for our business. 
</t>
    </r>
    <r>
      <rPr>
        <b/>
        <sz val="9"/>
        <color theme="4"/>
        <rFont val="Arial"/>
        <family val="2"/>
      </rPr>
      <t xml:space="preserve">+ Learn more in our Sustainable Development Report 2024 and our 2022 CCAP available at </t>
    </r>
    <r>
      <rPr>
        <b/>
        <i/>
        <u/>
        <sz val="9"/>
        <color theme="4"/>
        <rFont val="Arial"/>
        <family val="2"/>
      </rPr>
      <t>www.south32.net.</t>
    </r>
  </si>
  <si>
    <r>
      <t xml:space="preserve">Technology and innovation are critical to enabling our transition to a low-carbon world and our maintaining competitiveness. Our approach to innovation (known as Innovate32) focuses on enabling investment in, and delivery of, innovation across South32 - including the Low Footprint workstream which aims to oversees decarbonisation innovation initiatives, as well as waste, water and biodiversity initiatives focused on minimising our environmental impact.    
</t>
    </r>
    <r>
      <rPr>
        <b/>
        <sz val="9"/>
        <color theme="4"/>
        <rFont val="Arial"/>
        <family val="2"/>
      </rPr>
      <t xml:space="preserve">+ Learn more in our Sustainable Development Report 2023 available at </t>
    </r>
    <r>
      <rPr>
        <b/>
        <i/>
        <u/>
        <sz val="9"/>
        <color theme="4"/>
        <rFont val="Arial"/>
        <family val="2"/>
      </rPr>
      <t>www.south32.net.</t>
    </r>
    <r>
      <rPr>
        <b/>
        <sz val="9"/>
        <color theme="4"/>
        <rFont val="Arial"/>
        <family val="2"/>
      </rPr>
      <t xml:space="preserve"> 
</t>
    </r>
    <r>
      <rPr>
        <sz val="9"/>
        <color theme="4"/>
        <rFont val="Arial"/>
        <family val="2"/>
      </rPr>
      <t>Hillside Aluminium and Mozal Aluminium meet this requirement, recognising the innovations and efficiencies identified and embedded in their design and operational processes. In FY23, we completed two circular economy pilot studies at Worsley Alumina and Mozal Aluminium. The site-specific pilots staged approach included establishing the baseline, quantitative analysis, workshop and site visits to deliver Circularity Roadmaps. Learnings from these pilots will be applied to other parts of our business as we develop our approach to circular economy.</t>
    </r>
  </si>
  <si>
    <r>
      <t xml:space="preserve">Taxation and royalty payments to governments are an important mechanism for contributing to the economies of the countries where we operate. Our approach is aligned with the ICMM’s Position Statement on Mineral Revenues and the Extractive Industries Transparency Initiative (EITI), which promotes open and accountable management of mineral resource wealth. The EITI has confirmed that South32 meets all the expectations for supporting companies. 
We support the public disclosure of payments made to governments and communities, and the public disclosure by governments on contracts and licences for the exploitation of minerals and other natural resources. 
</t>
    </r>
    <r>
      <rPr>
        <b/>
        <sz val="9"/>
        <color theme="4"/>
        <rFont val="Arial"/>
        <family val="2"/>
      </rPr>
      <t xml:space="preserve">+ Learn more in our Tax Transparency and Payments to Governments Report 2024 available at </t>
    </r>
    <r>
      <rPr>
        <b/>
        <i/>
        <u/>
        <sz val="9"/>
        <color theme="4"/>
        <rFont val="Arial"/>
        <family val="2"/>
      </rPr>
      <t>wwww.south32.net.</t>
    </r>
  </si>
  <si>
    <r>
      <t xml:space="preserve">Sustainable Development Report 2024 - Partnering with communities (page 25-31); Human rights (page 32-33)
Our Approach to Human Rights; Our Approach to Indigenous, Traditional and Tribal Peoples; Our Approach to Cultural Heritage, available at </t>
    </r>
    <r>
      <rPr>
        <i/>
        <u/>
        <sz val="9.5"/>
        <color theme="4"/>
        <rFont val="Arial"/>
        <family val="2"/>
      </rPr>
      <t>www.south32.net</t>
    </r>
  </si>
  <si>
    <r>
      <t xml:space="preserve">Sustainable Development Report 2024 - human rights (page 32-33); Ethics and business integrity (page 34-35); Responsible value chain (page 36-37)
Code of Business Conduct (and Speak Up Policy); Supplier Minimum Requirements available at </t>
    </r>
    <r>
      <rPr>
        <i/>
        <u/>
        <sz val="9.5"/>
        <color theme="4"/>
        <rFont val="Arial"/>
        <family val="2"/>
      </rPr>
      <t>www.south32.net</t>
    </r>
  </si>
  <si>
    <r>
      <t xml:space="preserve">Sustainable Development Report 2024 - Partnering with communities (page 25-31); Human rights (page 32-33)
Our Approach to Human Rights; Our Approach to Indigenous, Traditional and Tribal Peoples; Our Approach to Cultural Heritage, available at </t>
    </r>
    <r>
      <rPr>
        <i/>
        <u/>
        <sz val="9.5"/>
        <color theme="4"/>
        <rFont val="Arial"/>
        <family val="2"/>
      </rPr>
      <t xml:space="preserve">www.south32.net
</t>
    </r>
    <r>
      <rPr>
        <sz val="9.5"/>
        <color theme="4"/>
        <rFont val="Arial"/>
        <family val="2"/>
      </rPr>
      <t xml:space="preserve">Modern Slavery Statement 2024 available at </t>
    </r>
    <r>
      <rPr>
        <i/>
        <u/>
        <sz val="9.5"/>
        <color theme="4"/>
        <rFont val="Arial"/>
        <family val="2"/>
      </rPr>
      <t>www.south32.net</t>
    </r>
  </si>
  <si>
    <t>Annual Report 2024 - Financial and operational performance summary (page 39-66)</t>
  </si>
  <si>
    <r>
      <t xml:space="preserve">Sustainable Development Report 2024 - Developing out approach to nature-related risks and opportunities (page 38); Biodiversity conservation (page 39-42); Water stewardship (page 43-45) Waste, contamination and air emissions (page 48-50)
Our approach to Biodiversity Conservation available at </t>
    </r>
    <r>
      <rPr>
        <i/>
        <u/>
        <sz val="9.5"/>
        <color theme="4"/>
        <rFont val="Arial"/>
        <family val="2"/>
      </rPr>
      <t>www.south32.net</t>
    </r>
  </si>
  <si>
    <t>Sustainable Development Report 2024 - Waste, contamination and air emissions (page 48-50).
Sustainability Databook 2024 - Waste, air emissions, tailings tab</t>
  </si>
  <si>
    <t>Sustainable Development Report 2024 - Waste, contamination and air emissions (page 48-50)</t>
  </si>
  <si>
    <r>
      <t xml:space="preserve">Sustainable Development Report 2024 - Tailings management (page 46-47)
Our Approach to Tailings Management available at </t>
    </r>
    <r>
      <rPr>
        <i/>
        <u/>
        <sz val="9.5"/>
        <color theme="4"/>
        <rFont val="Arial"/>
        <family val="2"/>
      </rPr>
      <t>www.south32.net</t>
    </r>
    <r>
      <rPr>
        <sz val="9.5"/>
        <color theme="4"/>
        <rFont val="Arial"/>
        <family val="2"/>
      </rPr>
      <t xml:space="preserve">
Our disclosures for the Global Industry Standard on Tailings Management are available at </t>
    </r>
    <r>
      <rPr>
        <i/>
        <u/>
        <sz val="9.5"/>
        <color theme="4"/>
        <rFont val="Arial"/>
        <family val="2"/>
      </rPr>
      <t>www.south32.net</t>
    </r>
  </si>
  <si>
    <r>
      <t xml:space="preserve">Sustainable Development Report 2024 - Health and safety (page 16-20);  Tailings management (page 46-47)
Our Approach to Tailings Management available at </t>
    </r>
    <r>
      <rPr>
        <i/>
        <u/>
        <sz val="9.5"/>
        <color theme="4"/>
        <rFont val="Arial"/>
        <family val="2"/>
      </rPr>
      <t>www.south32.net</t>
    </r>
  </si>
  <si>
    <t>Sustainable Development Report 2024 - Addressing climate change (pages 52-78)</t>
  </si>
  <si>
    <t xml:space="preserve"> - Health and safety (page 16-20)
 - Partnering with communities (page 25-31)</t>
  </si>
  <si>
    <t xml:space="preserve"> - People and culture (page 21-24)
 - Partnering with communities (page 25-31)
 - Responsible value chain (page 36-37) </t>
  </si>
  <si>
    <t xml:space="preserve"> - People and culture (page 21-24)
 - Partnering with communities (page 25-31)</t>
  </si>
  <si>
    <t xml:space="preserve"> - Water stewardship (page 43-45)</t>
  </si>
  <si>
    <t xml:space="preserve"> - Addressing climate change (page 52-78)</t>
  </si>
  <si>
    <t xml:space="preserve"> - Human rights (page 32-33)
 - Responsible value chain (page 36-37)</t>
  </si>
  <si>
    <t xml:space="preserve"> - Partnering with communities (page 25-31)
 - Responsible value chain (page 36-37)</t>
  </si>
  <si>
    <t xml:space="preserve"> - Water stewardship (page 43-45)
 - Waste, contamination and air emissions (page 48-50)
 - Tailings management (page 46-47)
 - Addressing climate change (page 52-78)</t>
  </si>
  <si>
    <t xml:space="preserve"> - People and culture (page 21-24)
 - Partnering with communities (page 25-31)
 - Ethics and business integrity (page 34-35)</t>
  </si>
  <si>
    <t xml:space="preserve"> - Partnering with communities (page 25-31)
 - Developing our approach to nature-related risks and opportunities (page 38)
 - Biodiversity conservation (page 39-42)</t>
  </si>
  <si>
    <t xml:space="preserve"> - Managing our environmental impact pillar (pages 38-51)
 - Addressing climate change (page 52-78)</t>
  </si>
  <si>
    <t xml:space="preserve"> - Our stakeholders (page 8-9)
 - Responsible value chain (page 36-37)
 - Tailings Management (page 46-47)
 - Closure (page 51)
 - Addressing climate change (page 52-78)</t>
  </si>
  <si>
    <t xml:space="preserve"> - Biodiversity conservation (page 39-42)
 - Water stewardship (page 43-45) 
 - Tailings management (page 46-47) 
 - Addressing climate change (page 52-78)</t>
  </si>
  <si>
    <t xml:space="preserve"> - Ethics and business integrity (page 34-35) 
 - Addressing climate change (page 52-78)</t>
  </si>
  <si>
    <t xml:space="preserve"> - Developing our approach to nature-related risks and opportunities (page 38) 
 - Biodiversity conservation (page 39-42)</t>
  </si>
  <si>
    <r>
      <t xml:space="preserve"> - Human rights (page 32-33)
 - Responsible value chain (page 36-37)
 Also refer to our Modern Slavery Statement 2024 available at </t>
    </r>
    <r>
      <rPr>
        <i/>
        <u/>
        <sz val="9.5"/>
        <color theme="4"/>
        <rFont val="Arial"/>
        <family val="2"/>
      </rPr>
      <t>www.south32.net</t>
    </r>
  </si>
  <si>
    <t xml:space="preserve"> - Ethics and business integrity (page 34-35)</t>
  </si>
  <si>
    <t xml:space="preserve"> - Partnering with communities (page 25-31)
 - Responsible value chain (page 36-37)
 - Biodiversity conservation (page 39-42)
 - Closure (page 51)
 - Addressing climate change (page 52-78)</t>
  </si>
  <si>
    <t xml:space="preserve"> - People and culture (page 21-24)
 - Partnering with communities (page 25-31)
 - Human rights (page 32-33)
 - Ethics and business integrity (page 34-35)
 - Responsible value chain (page 36-37)
 - Water stewardship (page 43-45)
 - Tailings management (page 46-47)
 - Closure (page 51)
 - Addressing climate change (page 52-78)</t>
  </si>
  <si>
    <t xml:space="preserve"> - Partnering with communities (page 25-31)
 - Human rights (page 32-33)
 - Responsible value chain (page 36-37)</t>
  </si>
  <si>
    <t xml:space="preserve"> - People and culture (page 21-24)</t>
  </si>
  <si>
    <t xml:space="preserve"> - Health and Safety (page 16-20)
 - People and culture (page 21-24)
 - Partnering with communities (page 25-31)
 - Human rights (page 32-33)</t>
  </si>
  <si>
    <t xml:space="preserve"> - Managing our environmental impact pillar (pages 38-51)
 - Addressing climate change (pages 52-78)</t>
  </si>
  <si>
    <t xml:space="preserve">In FY22, we evaluated options for establishing a short-term operational GHG emissions reduction target for the business to drive our near-term action. Given the complex technical and commercial challenges in decarbonising energy sources for Hillside Aluminium and Worsley Alumina (which account for approximately 73 per cent of our operational emissions in FY24), we have not set a short-term emissions reduction target at this stage. We will continue to evaluate our options but will only set a short-term target when we are confident that the pathway to meet a short-term target is credible, viable and just.
</t>
  </si>
  <si>
    <t xml:space="preserve">Our approach to addressing climate change is outlined in our 2022 Climate Change Action Plan set out in pages 68 to 105 of our Sustainable Development Report 2022. Pages 62 to 66 of our Sustainable Development Report 2024 quantify the main sources of our operational GHG emissions and describe short-, medium- and long-term actions to support delivery of our 2035 target and long-term goal. Pages 68 to 72 of our Sustainable Development Report 2024 quantify the main categories of Scope 3 emissions and our approach to collaborating with suppliers, customers, industry peers and other value chain partners to make a meaningful contribution to the actions and innovations required to reduce these emissions.
</t>
  </si>
  <si>
    <t xml:space="preserve">Pages 59 to 61 of our Sustainable Development Report 2024 outline how we have reshaped our portfolio toward commodities that are critical in the transition to a low-carbon world. Following the sale of Illawarra Metallurgical Coal, all our commodities are ‘key transition materials’ as defined in the Climate Action 100+ Net Zero Standard for Diversified Mining. Page 56 of our Sustainable Development Report 2024 provides an overview of the commodities we produce and the role that they will each play in the transition to a low-carbon global economy.  </t>
  </si>
  <si>
    <r>
      <t xml:space="preserve">Page 61 of our Sustainable Development Report 2024 outlines how we allocate capital towards reshaping our portfolio to commodities that support the global transition to a low-carbon world, and invest in decarbonisation initiatives to reduce our operational GHG emissions and emissions in the value chain. Page 60 of our Sustainable Development Report 2024 provides the FY24 capital expenditure for each of our operations. Forecast capital expenditure for FY25 is provided in our Financial Results and Outlook Year Ended 30 June 2024, available at </t>
    </r>
    <r>
      <rPr>
        <i/>
        <u/>
        <sz val="9.5"/>
        <color theme="4"/>
        <rFont val="Arial"/>
        <family val="2"/>
      </rPr>
      <t>www.south32.net.</t>
    </r>
  </si>
  <si>
    <t xml:space="preserve">We participate in climate policy engagement directly (e.g. by contributing to national and state government consultations on legislative and regulatory reform) and indirectly through the industry associations of which we are members. Our climate policy engagement activities are underpinned by our climate change positions, including our support for the Paris Agreement objectives to limit global temperature rise to well below 2°C this century and to pursue efforts to limit the increase to 1.5°C. We regularly engage with industry associations of which we are a member, to promote greater transparency on our climate change positions to improve alignment, and contribute to knowledge sharing, proactive advocacy, and tangible action. Our policy positions can be found on page 72 of our Sustainable Development Report 2024.
Information about our climate change positions and FY24 contributions to climate-related policy development can be found on page 72 of our Sustainable Development Report 2024.
 </t>
  </si>
  <si>
    <r>
      <t xml:space="preserve">Our climate change positions are reviewed as necessary to reflect updates to our Sustainability Policy, which is available at </t>
    </r>
    <r>
      <rPr>
        <i/>
        <u/>
        <sz val="9.5"/>
        <color theme="4"/>
        <rFont val="Arial"/>
        <family val="2"/>
      </rPr>
      <t xml:space="preserve">www.south32.net.
</t>
    </r>
    <r>
      <rPr>
        <sz val="9.5"/>
        <color theme="4"/>
        <rFont val="Arial"/>
        <family val="2"/>
      </rPr>
      <t xml:space="preserve">
In FY24 we completed an annual review of our member industry associations' positions on climate change to evaluate alignment with our own positions, strategy and values. Further information about this review can be found on page 73 of our Sustainable Development Report 2024.
Read more about our approach to industry associations at </t>
    </r>
    <r>
      <rPr>
        <i/>
        <u/>
        <sz val="9.5"/>
        <color theme="4"/>
        <rFont val="Arial"/>
        <family val="2"/>
      </rPr>
      <t>http://www.south32.net/industryassociations</t>
    </r>
  </si>
  <si>
    <t xml:space="preserve">Detail of our climate change governance is provided on page 77 of our Sustainable Development Report 2024, on page 12 of our Corporate Governance Statement 2024, and in our 2022 Climate Change Action Plan on page 96 of our Sustainable Development Report 2022. </t>
  </si>
  <si>
    <t>Ten per cent of our FY24 LTI award (granted since December 2021) have been contingent on performance against a set of climate change measures and ten per cent on performance of the transition of our portfolio towards commodities critical for a low-carbon world. Learn more about our reward framework on pages 82 to 108 of our Annual Report 2024.</t>
  </si>
  <si>
    <t>The FY24 Board skills evaluation found that the majority of our Board members are either highly skilled or skilled in the environment and climate change competency in the South32 Board skills matrix. Further details of the qualifications, skills and experience of our Directors are set out on pages 75 to 79 of our Annual Report 2024 and the FY24 Board skills matrix is on pages 14 to 16 of our Corporate Governance Statement 2024.</t>
  </si>
  <si>
    <r>
      <t xml:space="preserve">We are committed to supporting a fair and equitable transition that is aligned with the objectives of the Paris Agreement. Our 2022 Climate Change Action Plan sets out on page 89 of our Sustainable Development Report 2022, our just transition guiding principles, which include that plans: should consider how to equip workers with skills for employment opportunities arising from the transition to a low-carbon economy, promote equitable and decent jobs and shield workers from adverse impacts as far as practicable; should consider the impacts on communities of the transition through protecting the natural environment, providing support for local development, supply chains and infrastructure and must be developed in collaboration with all material stakeholders; and  must be developed in collaboration with all material stakeholders, including communities.
Engaging with communities affected by our climate change approach is integral to our commitment to support a fair and equitable transition. Learn more about how we partner with communities on pages 25 to 31 of our Sustainable Development Report 2024, and about Our Approach to Human Rights; and Indigenous, Traditional and Tribal Peoples Engagement at </t>
    </r>
    <r>
      <rPr>
        <i/>
        <u/>
        <sz val="9.5"/>
        <color theme="4"/>
        <rFont val="Arial"/>
        <family val="2"/>
      </rPr>
      <t xml:space="preserve">www.south32.net
</t>
    </r>
  </si>
  <si>
    <t>Detail of our Just Transition planning is provided in our 2022 Climate Change Action Plan on pages 83 and 85 of our Sustainable Development Report 2023 and on pages 66 to 67 of our Sustainable Development Report 2024.</t>
  </si>
  <si>
    <t>Detail of how we use scenario analysis, including our 1.5°C scenario, is provided on page 55 of our Sustainable Development Report 2024.</t>
  </si>
  <si>
    <r>
      <t xml:space="preserve">a., b. and c. Tax Transparency and Payments to Governments Report 2024 available at </t>
    </r>
    <r>
      <rPr>
        <i/>
        <u/>
        <sz val="9.5"/>
        <color theme="4"/>
        <rFont val="Arial"/>
        <family val="2"/>
        <scheme val="minor"/>
      </rPr>
      <t>www.south32.net</t>
    </r>
  </si>
  <si>
    <t>a. and b. Sustainability Databook 2024 - Our societal contribution tab; Annual Report 2024 - Financial report (from page 109); and Tax Transparency and Payments to Governments Report 2024</t>
  </si>
  <si>
    <t xml:space="preserve">19.2% of our total energy consumption comes from renewable sources, and 80.8% from non-renewable sources such as coal and coke, distillate and gasoline, electricity, natural gas and other sources. </t>
  </si>
  <si>
    <t xml:space="preserve">We are not aware of any involvement of South32 in violations of UNGC Principles or the OECD Guidelines.  Learn more about our approach to Human Rights in our Sustainable Development Report 2024 - Human Rights (page 32-33), and our alignment with the UNGC Principles in the 'UNGC Principles' tab of this Index. </t>
  </si>
  <si>
    <t xml:space="preserve">In FY24, we entered into binding agreements for the sale of Illawarra Metallurgical Coal and our interest in Eagle Downs Metallurgical Coal project, removing our coal exposure. Learn more on page 59 of our Sustainable Development Report 2024. 
</t>
  </si>
  <si>
    <r>
      <t xml:space="preserve">a. The reporting period is 1 July 2023 to 30 June 2024. 
Sustainable Development Report 2024 - About this report (inside front cover); and Sustainability Databook 2024 - About tab. 
b. Financial and sustainability reporting periods are aligned. Annual Report 2024 - Financial Report (from page 109); and Annual Report 2024 - About this report (inside front cover)  
c. Publication dates are announced in our exchange releases, available at </t>
    </r>
    <r>
      <rPr>
        <i/>
        <u/>
        <sz val="9.5"/>
        <color theme="4"/>
        <rFont val="Arial"/>
        <family val="2"/>
      </rPr>
      <t>www.south32.net</t>
    </r>
    <r>
      <rPr>
        <i/>
        <sz val="9.5"/>
        <color theme="4"/>
        <rFont val="Arial"/>
        <family val="2"/>
      </rPr>
      <t>.</t>
    </r>
    <r>
      <rPr>
        <sz val="9.5"/>
        <color theme="4"/>
        <rFont val="Arial"/>
        <family val="2"/>
      </rPr>
      <t xml:space="preserve">
d. All questions relating to our Annual Reporting Suite can be directed to </t>
    </r>
    <r>
      <rPr>
        <i/>
        <u/>
        <sz val="9.5"/>
        <color theme="4"/>
        <rFont val="Arial"/>
        <family val="2"/>
      </rPr>
      <t>South32ESG@South32.net</t>
    </r>
    <r>
      <rPr>
        <sz val="9.5"/>
        <color theme="4"/>
        <rFont val="Arial"/>
        <family val="2"/>
      </rPr>
      <t>.</t>
    </r>
  </si>
  <si>
    <t xml:space="preserve">a. and b., and c.  Sustainability Databook 2024 - Workforce and diversity tab. Data reflects headcount for direct South32 employees as at 30 June 2024. 
d. and e. contextual information and year on year fluctuations are detailed in the footnotes as appropriate in the Sustainability Databook 2024 - Workforce and diversity tab. </t>
  </si>
  <si>
    <t>List the locations of operations where indigenous peoples are present or affected by activities of the
organisation.</t>
  </si>
  <si>
    <t>Report if the organisation has been involved in a process of seeking free, prior, and informed consent
(FPIC) from indigenous peoples for any of the organisation’s activities, including, in each case:
- whether the process has been mutually accepted by the organisation and the affected indigenous
peoples;
- whether an agreement has been reached, and if so, if the agreement is publicly available.</t>
  </si>
  <si>
    <t>Total monetary value of financial assistance received by the organisation from any
government during the reporting period, including:
a. 
i. tax relief and tax credits;
ii. subsidies;
iii. investment grants, research and development grants, and other relevant types of grant;
iv. awards;
v. royalty holidays;
vi. financial assistance from Export Credit Agencies (ECAs);
vii. financial incentives;
viii. ther financial benefits received or receivable from any government for any operation.
b. The information in 201-4-a by country.
c. Whether, and the extent to which, any government is present in the shareholding structure.
Additional sector recommendation
For state-owned organisations (SOEs): Report the financial relationship between the government and the SOE.</t>
  </si>
  <si>
    <t>GRI 12.21.3 For state-owned organisations (SOEs): Report the financial relationship between the government and the SOE.</t>
  </si>
  <si>
    <t>a. description of the approach to tax, including:
i. whether the organisation has a tax strategy and, if so, a link to this strategy if publicly available;
ii. the governance body or executive-level position within the organisation that formally reviews and approves the tax strategy, and the frequency of this review;
iii. the approach to regulatory compliance;
iv. how the approach to tax is linked to the business and sustainable development strategies of the organisation.</t>
  </si>
  <si>
    <t>a. A description of the tax governance and control framework, including:
i. the governance body or executive-level position within the organisation accountable for compliance with the tax strategy;
ii. how the approach to tax is embedded within the organisation;
iii. the approach to tax risks, including how risks are identified, managed, and monitored;
iv. how compliance with the tax governance and control framework is evaluated.
b. A description of the mechanisms to raise concerns about the organisation’s business conduct and the organisation’s integrity in relation to tax.
c. A description of the assurance process for disclosures on tax including, if applicable, a link or reference to the external assurance report(s) or assurance statement(s).</t>
  </si>
  <si>
    <t>a. All tax jurisdictions where the entities included in the organisation’s audited consolidated financial statements, or in the financial information filed on public record, are resident for tax purposes.
b. For each tax jurisdiction reported in Disclosure 207-4-a:
i. Names of the resident entities;
ii. Primary activities of the organisation;
iii. Number of employees, and the basis of calculation of this number;
iv. Revenues from third-party sales;
v. Revenues from intra-group transactions with other tax jurisdictions;
vi. Profit/loss before tax;
vii. Tangible assets other than cash and cash equivalents;
viii. Corporate income tax paid on a cash basis;
ix. Corporate income tax accrued on profit/loss;
x. Reasons for the difference between corporate income tax accrued on profit/loss and the tax due if the statutory tax rate is applied to profit/loss before tax.
c. The time period covered by the information reported in Disclosure 207-4.</t>
  </si>
  <si>
    <t>List the organisation's beneficial owners and explain how the organisation identifies the beneficial owners of business partners, including joint ventures and suppliers</t>
  </si>
  <si>
    <t>Report the total monetary value of financial provisions made by the organisation for closure and
rehabilitation, including environmental and socioeconomic post-closure monitoring and aftercare for
operational sites, and provide a breakdown of this total by project.</t>
  </si>
  <si>
    <t>Describe non-financial provisions made by the organisation to manage the local community's
socioeconomic transition to a sustainable post-mining economy, including collaborative efforts,
projects, and programs.</t>
  </si>
  <si>
    <t>List the organisation's tailings facilities, and report the name, location, and ownership status. 
For each tailings facility:
- describe the tailings facility;
- report whether the facility is active, inactive, or closed;
- report the Consequence Classification;
- report the date and main findings of the most recent risk assessment;
- report the dates of the most recent and next independent technical reviews.
Describe actions taken to:
- manage impacts from tailings facilities, including during closure and post-closure;
- prevent catastrophic failures of tailings facilities</t>
  </si>
  <si>
    <t>a. describe the process it has followed to determine its material topics, including:
i. how it has identified actual and potential, negative and positive impacts on the economy, environment, and people, including impacts on their human rights, across its activities and business relationships;
ii. how it has prioritised the impacts for reporting based on their significance;
b. specify the stakeholders and experts whose views have informed the process of determining its material topics.</t>
  </si>
  <si>
    <t xml:space="preserve">Contracts and licenses are not currently disclosed publicly due to confidentiality constraints. We will continue to work towards improving our disclosures in future years. </t>
  </si>
  <si>
    <t>a. for each operational site owned, leased, managed in, or adjacent to, protected areas and areas of high biodiversity value outside protected areas, the following information:
i. geographic location;
ii. subsurface and underground land that may be owned, leased, or managed by the organisation;
iii. position in relation to the protected area (in the area, adjacent to, or containing portions of the protected area) or the high biodiversity value area outside protected areas;
iv. type of operation (office, manufacturing or production, or extractive);
v. size of operational site in km2 (or another unit, if appropriate);
vi. biodiversity value characterised by the attribute of the protected area or area of high biodiversity value outside the protected area (terrestrial, freshwater, or maritime ecosystem);
vii. biodiversity value characterised by listing of protected status (such as IUCN Protected Area Management Categories, Ramsar Convention, national legislation).</t>
  </si>
  <si>
    <t>2.1 . Sustainability Databook 2024 - Biodiversity conservation tab; reporting boundaries tab
2.2 Sustainable Development Report - Biodiversity conservation (page 39-42). We require all operations to undertake a risk and opportunity screening exercise at least every five years, the outcomes of these assessments are one of the aspects which assist us with determining whether a biodiversity management plan is required. 
2.3 and 2.4. Sustainability Databook 2024 - Biodiversity conservation tab</t>
  </si>
  <si>
    <t>a. total number and total volume of recorded significant spills.
b. the following additional information for each spill that was reported in the organisation’s financial statements:
i. Location of spill;
ii. Volume of spill;
iii. Material of spill, categorised by: oil spills (soil or water surfaces), fuel spills (soil or water surfaces), spills of wastes (soil or water surfaces), spills of chemicals (mostly soil or water surfaces), and other (to be specified by the
organisation).
c. impacts of significant spills.</t>
  </si>
  <si>
    <t>Sustainable Development Report 2024:
 - Climate scenario analysid, page 55
 - Carbon pricing mechanisms, page 57 to 58
 - Carbon offsets and carbon credits, page 58
 - Impact on strategy, business and capital allocation, page 58
 - Reshaping our portfolio, page 59 to 60
 - Commodities for a low-carbon future, page 60
 - Allocating capital towards 'transition materials', page 61
 - Reducing our operational GHG emissions, page 63
 - Just transition, page 66 to 67
 - Scope 3 GHG emissions, page 68 to 70
 - Technology and innovation, page 71
 - Physical climate change risk, page 74 to 76
Annual Report 2024 - Notes to the Financial Statements: Notes 2, 6, 11, 13, 15, from page 115
2022 Climate Change Action Plan:
 - Portfolio, page 75 to 77
 - Operational decarbonisation, page 78 to 89
 - Scope 3 GHG emissions, page 90 to 92
 - Physical climate risk, page 93 to 95</t>
  </si>
  <si>
    <t>If reporting under GRI 207-4, companies should provide information on:
a. 'All tax jurisdictions where the entities included in the organisation’s audited consolidated financial statements, or in the financial information filed on public record, are resident for tax purposes. 
b. For each tax jurisdiction reported: 
i. Names of the resident entities; 
ii. Primary activities of the organisation; 
iii. Number of employees, and the basis of calculation of this number; 
iv. Revenues from third-party sales; 
v. Revenues from intra-group transactions with other tax jurisdictions; 
vi. Profit/loss before tax; 
vii. Tangible assets other than cash and cash equivalents; 
viii. Corporate income tax paid on a cash basis; 
ix. Corporate income tax accrued on profit/loss; 
x. Reasons for the difference between corporate income tax accrued on profit/loss 
and the tax due if the statutory tax rate is applied to profit/loss before tax. 
c. The time period covered by the information reported in Disclosure 207-4.'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</si>
</sst>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0.0"/>
    <numFmt numFmtId="167" formatCode="_(* #,##0.0_);_(* \(#,##0.0\);_(* &quot;-&quot;_);_(@_)"/>
    <numFmt numFmtId="168" formatCode="0.0000"/>
    <numFmt numFmtId="169" formatCode="0.0000%"/>
    <numFmt numFmtId="170" formatCode="#,##0.0"/>
  </numFmts>
  <fonts count="103">
    <font>
      <sz val="9.5"/>
      <color theme="4"/>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u/>
      <sz val="9.5"/>
      <color theme="4"/>
      <name val="Vodafone Rg"/>
      <family val="2"/>
      <scheme val="major"/>
    </font>
    <font>
      <b/>
      <sz val="9.5"/>
      <color theme="0"/>
      <name val="Vodafone Rg"/>
      <family val="2"/>
      <scheme val="major"/>
    </font>
    <font>
      <sz val="9.5"/>
      <color theme="3"/>
      <name val="Arial"/>
      <family val="2"/>
      <scheme val="minor"/>
    </font>
    <font>
      <b/>
      <sz val="15"/>
      <color theme="3"/>
      <name val="Arial"/>
      <family val="2"/>
      <scheme val="minor"/>
    </font>
    <font>
      <b/>
      <sz val="11"/>
      <color theme="3"/>
      <name val="Arial"/>
      <family val="2"/>
      <scheme val="minor"/>
    </font>
    <font>
      <b/>
      <sz val="9.5"/>
      <color theme="3"/>
      <name val="Arial"/>
      <family val="2"/>
      <scheme val="minor"/>
    </font>
    <font>
      <sz val="10"/>
      <name val="Arial"/>
      <family val="2"/>
      <scheme val="minor"/>
    </font>
    <font>
      <b/>
      <sz val="16"/>
      <color theme="4"/>
      <name val="Arial"/>
      <family val="2"/>
      <scheme val="minor"/>
    </font>
    <font>
      <u/>
      <sz val="9.5"/>
      <color theme="4"/>
      <name val="Arial"/>
      <family val="2"/>
      <scheme val="minor"/>
    </font>
    <font>
      <sz val="9.5"/>
      <color theme="4"/>
      <name val="Arial"/>
      <family val="2"/>
      <scheme val="minor"/>
    </font>
    <font>
      <b/>
      <sz val="9.5"/>
      <color theme="4"/>
      <name val="Arial"/>
      <family val="2"/>
      <scheme val="minor"/>
    </font>
    <font>
      <b/>
      <sz val="9.5"/>
      <color rgb="FFC00000"/>
      <name val="Arial"/>
      <family val="2"/>
      <scheme val="minor"/>
    </font>
    <font>
      <sz val="9.5"/>
      <color rgb="FFC00000"/>
      <name val="Arial"/>
      <family val="2"/>
      <scheme val="minor"/>
    </font>
    <font>
      <sz val="16"/>
      <color theme="4"/>
      <name val="Arial (Body)"/>
    </font>
    <font>
      <sz val="16"/>
      <color theme="4"/>
      <name val="Arial"/>
      <family val="2"/>
      <scheme val="minor"/>
    </font>
    <font>
      <b/>
      <sz val="7"/>
      <color theme="4"/>
      <name val="Arial"/>
      <family val="2"/>
      <scheme val="minor"/>
    </font>
    <font>
      <b/>
      <sz val="11"/>
      <color theme="4"/>
      <name val="Arial"/>
      <family val="2"/>
      <scheme val="minor"/>
    </font>
    <font>
      <sz val="7"/>
      <color theme="4"/>
      <name val="Arial"/>
      <family val="2"/>
      <scheme val="minor"/>
    </font>
    <font>
      <b/>
      <sz val="11"/>
      <color theme="4" tint="0.39994506668294322"/>
      <name val="Arial"/>
      <family val="2"/>
      <scheme val="minor"/>
    </font>
    <font>
      <i/>
      <sz val="9.5"/>
      <color theme="4"/>
      <name val="Arial"/>
      <family val="2"/>
      <scheme val="minor"/>
    </font>
    <font>
      <sz val="9.5"/>
      <color theme="4"/>
      <name val="Arial"/>
      <family val="2"/>
    </font>
    <font>
      <b/>
      <sz val="9.5"/>
      <color theme="4"/>
      <name val="Arial"/>
      <family val="2"/>
    </font>
    <font>
      <sz val="8"/>
      <name val="Arial"/>
      <family val="2"/>
      <scheme val="minor"/>
    </font>
    <font>
      <sz val="10"/>
      <name val="Arial"/>
      <family val="2"/>
    </font>
    <font>
      <b/>
      <sz val="9.5"/>
      <color indexed="29"/>
      <name val="Arial"/>
      <family val="2"/>
    </font>
    <font>
      <sz val="7"/>
      <name val="Arial Black"/>
      <family val="2"/>
    </font>
    <font>
      <sz val="7"/>
      <name val="Arial"/>
      <family val="2"/>
    </font>
    <font>
      <u/>
      <sz val="11"/>
      <color theme="10"/>
      <name val="Arial"/>
      <family val="2"/>
      <scheme val="minor"/>
    </font>
    <font>
      <b/>
      <sz val="7"/>
      <name val="Arial"/>
      <family val="2"/>
    </font>
    <font>
      <sz val="6"/>
      <color theme="1"/>
      <name val="RT_Vickerman Light"/>
      <family val="2"/>
    </font>
    <font>
      <sz val="7"/>
      <color theme="1"/>
      <name val="Arial"/>
      <family val="2"/>
      <scheme val="minor"/>
    </font>
    <font>
      <i/>
      <sz val="9.5"/>
      <color theme="4"/>
      <name val="Arial"/>
      <family val="2"/>
    </font>
    <font>
      <b/>
      <sz val="11"/>
      <color theme="4"/>
      <name val="Arial"/>
      <family val="2"/>
    </font>
    <font>
      <sz val="10"/>
      <color theme="4"/>
      <name val="Arial"/>
      <family val="2"/>
      <scheme val="minor"/>
    </font>
    <font>
      <b/>
      <sz val="9.5"/>
      <color rgb="FFFF00FF"/>
      <name val="Arial"/>
      <family val="2"/>
      <scheme val="minor"/>
    </font>
    <font>
      <sz val="9.5"/>
      <color rgb="FFFF00FF"/>
      <name val="Arial"/>
      <family val="2"/>
      <scheme val="minor"/>
    </font>
    <font>
      <sz val="9.5"/>
      <color theme="8"/>
      <name val="Arial"/>
      <family val="2"/>
      <scheme val="minor"/>
    </font>
    <font>
      <sz val="16"/>
      <color theme="4"/>
      <name val="Arial"/>
      <family val="2"/>
    </font>
    <font>
      <vertAlign val="subscript"/>
      <sz val="9.5"/>
      <color theme="4"/>
      <name val="Arial"/>
      <family val="2"/>
    </font>
    <font>
      <vertAlign val="superscript"/>
      <sz val="9.5"/>
      <color theme="4"/>
      <name val="Arial"/>
      <family val="2"/>
    </font>
    <font>
      <b/>
      <sz val="10"/>
      <color theme="4"/>
      <name val="Arial"/>
      <family val="2"/>
    </font>
    <font>
      <sz val="10"/>
      <color theme="4"/>
      <name val="Arial"/>
      <family val="2"/>
    </font>
    <font>
      <sz val="11"/>
      <color theme="4"/>
      <name val="Arial"/>
      <family val="2"/>
    </font>
    <font>
      <sz val="3"/>
      <color theme="4"/>
      <name val="Tahoma"/>
      <family val="2"/>
    </font>
    <font>
      <b/>
      <i/>
      <sz val="9.5"/>
      <color theme="4"/>
      <name val="Arial"/>
      <family val="2"/>
      <scheme val="minor"/>
    </font>
    <font>
      <b/>
      <i/>
      <sz val="9.5"/>
      <color theme="4"/>
      <name val="Arial"/>
      <family val="2"/>
    </font>
    <font>
      <sz val="8"/>
      <color theme="3"/>
      <name val="Arial"/>
      <family val="2"/>
      <scheme val="minor"/>
    </font>
    <font>
      <sz val="9.5"/>
      <color rgb="FFFF00FF"/>
      <name val="Arial"/>
      <family val="2"/>
    </font>
    <font>
      <sz val="8"/>
      <color theme="4"/>
      <name val="Arial"/>
      <family val="2"/>
    </font>
    <font>
      <sz val="14"/>
      <color theme="4"/>
      <name val="Wingdings 2"/>
      <family val="1"/>
      <charset val="2"/>
    </font>
    <font>
      <sz val="11"/>
      <color rgb="FFFF00FF"/>
      <name val="Arial"/>
      <family val="2"/>
      <scheme val="minor"/>
    </font>
    <font>
      <b/>
      <sz val="9.5"/>
      <color theme="8"/>
      <name val="Arial"/>
      <family val="2"/>
      <scheme val="minor"/>
    </font>
    <font>
      <sz val="10"/>
      <color theme="8"/>
      <name val="Arial"/>
      <family val="2"/>
      <scheme val="minor"/>
    </font>
    <font>
      <sz val="18"/>
      <color theme="4"/>
      <name val="Wingdings 2"/>
      <family val="1"/>
      <charset val="2"/>
    </font>
    <font>
      <sz val="18"/>
      <color rgb="FFC00000"/>
      <name val="Wingdings 2"/>
      <family val="1"/>
      <charset val="2"/>
    </font>
    <font>
      <sz val="18"/>
      <color rgb="FFEFAF0F"/>
      <name val="Wingdings 2"/>
      <family val="1"/>
      <charset val="2"/>
    </font>
    <font>
      <sz val="18"/>
      <color theme="9"/>
      <name val="Wingdings 2"/>
      <family val="1"/>
      <charset val="2"/>
    </font>
    <font>
      <i/>
      <u/>
      <sz val="9.5"/>
      <color theme="4"/>
      <name val="Arial"/>
      <family val="2"/>
    </font>
    <font>
      <b/>
      <sz val="7"/>
      <color rgb="FFFF00FF"/>
      <name val="Arial"/>
      <family val="2"/>
      <scheme val="minor"/>
    </font>
    <font>
      <i/>
      <u/>
      <sz val="9.5"/>
      <color rgb="FFFF00FF"/>
      <name val="Arial"/>
      <family val="2"/>
      <scheme val="minor"/>
    </font>
    <font>
      <sz val="9"/>
      <color rgb="FF4A4D4E"/>
      <name val="Arial"/>
      <family val="2"/>
    </font>
    <font>
      <sz val="9.5"/>
      <color rgb="FF92D050"/>
      <name val="Arial"/>
      <family val="2"/>
      <scheme val="minor"/>
    </font>
    <font>
      <sz val="8"/>
      <color rgb="FFC00000"/>
      <name val="Arial"/>
      <family val="2"/>
    </font>
    <font>
      <sz val="8"/>
      <color rgb="FFC00000"/>
      <name val="Arial"/>
      <family val="2"/>
      <scheme val="minor"/>
    </font>
    <font>
      <sz val="9.5"/>
      <color rgb="FF304242"/>
      <name val="Arial"/>
      <family val="2"/>
    </font>
    <font>
      <i/>
      <sz val="9"/>
      <color theme="4"/>
      <name val="Arial"/>
      <family val="2"/>
    </font>
    <font>
      <sz val="9"/>
      <color theme="4"/>
      <name val="Arial"/>
      <family val="2"/>
    </font>
    <font>
      <b/>
      <sz val="9.5"/>
      <name val="Arial"/>
      <family val="2"/>
      <scheme val="minor"/>
    </font>
    <font>
      <sz val="9.5"/>
      <color theme="4"/>
      <name val="Wingdings"/>
      <charset val="2"/>
    </font>
    <font>
      <i/>
      <u/>
      <sz val="9.5"/>
      <color theme="4"/>
      <name val="Arial"/>
      <family val="2"/>
      <scheme val="minor"/>
    </font>
    <font>
      <sz val="9.5"/>
      <color theme="4"/>
      <name val="Wingdings 2"/>
      <family val="1"/>
      <charset val="2"/>
    </font>
    <font>
      <i/>
      <sz val="9"/>
      <color rgb="FFFF00FF"/>
      <name val="Arial"/>
      <family val="2"/>
      <scheme val="minor"/>
    </font>
    <font>
      <i/>
      <sz val="8"/>
      <color theme="4"/>
      <name val="Arial"/>
      <family val="2"/>
    </font>
    <font>
      <b/>
      <sz val="12"/>
      <color theme="4"/>
      <name val="Arial"/>
      <family val="2"/>
    </font>
    <font>
      <i/>
      <sz val="12"/>
      <color theme="4"/>
      <name val="Arial"/>
      <family val="2"/>
    </font>
    <font>
      <b/>
      <sz val="9"/>
      <color theme="4"/>
      <name val="Arial"/>
      <family val="2"/>
    </font>
    <font>
      <b/>
      <i/>
      <sz val="9"/>
      <color theme="4"/>
      <name val="Arial"/>
      <family val="2"/>
    </font>
    <font>
      <b/>
      <i/>
      <u/>
      <sz val="9"/>
      <color theme="4"/>
      <name val="Arial"/>
      <family val="2"/>
    </font>
    <font>
      <i/>
      <u/>
      <sz val="9"/>
      <color theme="4"/>
      <name val="Arial"/>
      <family val="2"/>
    </font>
    <font>
      <vertAlign val="superscript"/>
      <sz val="9"/>
      <color theme="4"/>
      <name val="Arial"/>
      <family val="2"/>
    </font>
    <font>
      <u/>
      <sz val="9.5"/>
      <color theme="4"/>
      <name val="Arial"/>
      <family val="2"/>
    </font>
    <font>
      <sz val="9.5"/>
      <color rgb="FF304242"/>
      <name val="Arial"/>
      <family val="2"/>
    </font>
    <font>
      <sz val="9.5"/>
      <color theme="4"/>
      <name val="Arial"/>
      <family val="2"/>
    </font>
    <font>
      <i/>
      <sz val="9.5"/>
      <color rgb="FF304242"/>
      <name val="Arial"/>
      <family val="2"/>
    </font>
    <font>
      <sz val="9.5"/>
      <color theme="3"/>
      <name val="Arial"/>
      <family val="2"/>
    </font>
    <font>
      <b/>
      <sz val="9.5"/>
      <color theme="4"/>
      <name val="Wingdings 2"/>
      <family val="1"/>
      <charset val="2"/>
    </font>
  </fonts>
  <fills count="2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theme="2"/>
        <bgColor indexed="64"/>
      </patternFill>
    </fill>
    <fill>
      <patternFill patternType="solid">
        <fgColor theme="4" tint="0.79998168889431442"/>
        <bgColor indexed="65"/>
      </patternFill>
    </fill>
    <fill>
      <patternFill patternType="solid">
        <fgColor theme="5" tint="0.59996337778862885"/>
        <bgColor indexed="65"/>
      </patternFill>
    </fill>
    <fill>
      <patternFill patternType="solid">
        <fgColor theme="0"/>
      </patternFill>
    </fill>
    <fill>
      <patternFill patternType="solid">
        <fgColor rgb="FFFFFFFF"/>
        <bgColor rgb="FF000000"/>
      </patternFill>
    </fill>
    <fill>
      <patternFill patternType="solid">
        <fgColor indexed="2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2F2F2"/>
        <bgColor indexed="64"/>
      </patternFill>
    </fill>
  </fills>
  <borders count="3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style="medium">
        <color theme="4"/>
      </top>
      <bottom style="medium">
        <color theme="4"/>
      </bottom>
      <diagonal/>
    </border>
    <border>
      <left/>
      <right/>
      <top/>
      <bottom style="medium">
        <color theme="4"/>
      </bottom>
      <diagonal/>
    </border>
    <border>
      <left/>
      <right/>
      <top/>
      <bottom style="thick">
        <color theme="5"/>
      </bottom>
      <diagonal/>
    </border>
    <border>
      <left/>
      <right/>
      <top/>
      <bottom style="thin">
        <color theme="4" tint="0.59996337778862885"/>
      </bottom>
      <diagonal/>
    </border>
    <border>
      <left/>
      <right/>
      <top style="thin">
        <color theme="4" tint="0.59996337778862885"/>
      </top>
      <bottom/>
      <diagonal/>
    </border>
    <border>
      <left/>
      <right/>
      <top/>
      <bottom style="thin">
        <color indexed="64"/>
      </bottom>
      <diagonal/>
    </border>
    <border>
      <left/>
      <right/>
      <top style="thin">
        <color theme="4" tint="0.59996337778862885"/>
      </top>
      <bottom style="medium">
        <color theme="4"/>
      </bottom>
      <diagonal/>
    </border>
    <border>
      <left/>
      <right/>
      <top style="medium">
        <color theme="4"/>
      </top>
      <bottom/>
      <diagonal/>
    </border>
    <border>
      <left/>
      <right/>
      <top style="thin">
        <color theme="9" tint="0.59996337778862885"/>
      </top>
      <bottom style="thin">
        <color theme="9" tint="0.59996337778862885"/>
      </bottom>
      <diagonal/>
    </border>
    <border>
      <left/>
      <right/>
      <top/>
      <bottom style="medium">
        <color theme="1"/>
      </bottom>
      <diagonal/>
    </border>
    <border>
      <left/>
      <right/>
      <top style="thin">
        <color theme="4" tint="0.59996337778862885"/>
      </top>
      <bottom style="thin">
        <color theme="4" tint="0.59996337778862885"/>
      </bottom>
      <diagonal/>
    </border>
    <border>
      <left/>
      <right/>
      <top style="thick">
        <color theme="5"/>
      </top>
      <bottom style="thin">
        <color theme="4" tint="0.59996337778862885"/>
      </bottom>
      <diagonal/>
    </border>
    <border>
      <left/>
      <right style="thin">
        <color theme="4" tint="0.59996337778862885"/>
      </right>
      <top/>
      <bottom/>
      <diagonal/>
    </border>
    <border>
      <left style="thin">
        <color theme="4" tint="0.59996337778862885"/>
      </left>
      <right/>
      <top/>
      <bottom/>
      <diagonal/>
    </border>
    <border>
      <left style="thin">
        <color theme="4" tint="0.59996337778862885"/>
      </left>
      <right/>
      <top/>
      <bottom style="thick">
        <color theme="5"/>
      </bottom>
      <diagonal/>
    </border>
    <border>
      <left/>
      <right style="thin">
        <color theme="4" tint="0.59996337778862885"/>
      </right>
      <top/>
      <bottom style="thick">
        <color theme="5"/>
      </bottom>
      <diagonal/>
    </border>
    <border>
      <left/>
      <right/>
      <top/>
      <bottom style="medium">
        <color theme="5"/>
      </bottom>
      <diagonal/>
    </border>
    <border>
      <left/>
      <right/>
      <top style="thick">
        <color rgb="FFFFF20F"/>
      </top>
      <bottom/>
      <diagonal/>
    </border>
    <border>
      <left/>
      <right/>
      <top/>
      <bottom style="thick">
        <color rgb="FFFFF20F"/>
      </bottom>
      <diagonal/>
    </border>
    <border>
      <left/>
      <right/>
      <top style="thick">
        <color theme="5"/>
      </top>
      <bottom/>
      <diagonal/>
    </border>
    <border>
      <left/>
      <right/>
      <top style="medium">
        <color theme="5"/>
      </top>
      <bottom/>
      <diagonal/>
    </border>
    <border>
      <left/>
      <right/>
      <top style="thick">
        <color rgb="FFFFF20F"/>
      </top>
      <bottom style="thin">
        <color theme="4" tint="0.59996337778862885"/>
      </bottom>
      <diagonal/>
    </border>
    <border>
      <left/>
      <right/>
      <top style="thick">
        <color rgb="FFFFF20F"/>
      </top>
      <bottom style="thin">
        <color rgb="FFA3BCBC"/>
      </bottom>
      <diagonal/>
    </border>
    <border>
      <left/>
      <right/>
      <top/>
      <bottom style="thin">
        <color rgb="FFA3BCBC"/>
      </bottom>
      <diagonal/>
    </border>
    <border>
      <left style="thin">
        <color theme="4" tint="0.59996337778862885"/>
      </left>
      <right style="thin">
        <color theme="4" tint="0.59996337778862885"/>
      </right>
      <top/>
      <bottom/>
      <diagonal/>
    </border>
    <border>
      <left style="thin">
        <color theme="4" tint="0.59996337778862885"/>
      </left>
      <right/>
      <top/>
      <bottom style="thick">
        <color rgb="FFFFF20F"/>
      </bottom>
      <diagonal/>
    </border>
    <border>
      <left style="thin">
        <color theme="4" tint="0.59996337778862885"/>
      </left>
      <right/>
      <top style="thick">
        <color rgb="FFFFF20F"/>
      </top>
      <bottom style="thin">
        <color theme="4" tint="0.59996337778862885"/>
      </bottom>
      <diagonal/>
    </border>
    <border>
      <left style="thin">
        <color theme="4" tint="0.59996337778862885"/>
      </left>
      <right/>
      <top style="thin">
        <color theme="4" tint="0.59996337778862885"/>
      </top>
      <bottom style="thin">
        <color theme="4" tint="0.59996337778862885"/>
      </bottom>
      <diagonal/>
    </border>
    <border>
      <left style="thin">
        <color theme="4" tint="0.59996337778862885"/>
      </left>
      <right/>
      <top style="thin">
        <color theme="4" tint="0.59996337778862885"/>
      </top>
      <bottom style="medium">
        <color theme="4"/>
      </bottom>
      <diagonal/>
    </border>
    <border>
      <left/>
      <right style="thin">
        <color theme="4" tint="0.59996337778862885"/>
      </right>
      <top style="thin">
        <color theme="4" tint="0.59996337778862885"/>
      </top>
      <bottom/>
      <diagonal/>
    </border>
    <border>
      <left/>
      <right style="thin">
        <color theme="4" tint="0.59996337778862885"/>
      </right>
      <top/>
      <bottom style="thin">
        <color theme="4" tint="0.59996337778862885"/>
      </bottom>
      <diagonal/>
    </border>
  </borders>
  <cellStyleXfs count="73">
    <xf numFmtId="0" fontId="0" fillId="2" borderId="0">
      <alignment vertical="top" wrapText="1"/>
    </xf>
    <xf numFmtId="43"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31" fillId="0" borderId="0" applyNumberFormat="0" applyFill="0" applyBorder="0" applyProtection="0">
      <alignment horizontal="left"/>
    </xf>
    <xf numFmtId="0" fontId="18" fillId="10" borderId="0" applyNumberFormat="0" applyAlignment="0" applyProtection="0"/>
    <xf numFmtId="0" fontId="17" fillId="2" borderId="0" applyNumberFormat="0" applyProtection="0">
      <alignment horizontal="center"/>
    </xf>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1" applyNumberFormat="0" applyAlignment="0" applyProtection="0"/>
    <xf numFmtId="0" fontId="11" fillId="7" borderId="2" applyNumberFormat="0" applyAlignment="0" applyProtection="0"/>
    <xf numFmtId="0" fontId="6" fillId="7" borderId="0" applyNumberFormat="0" applyAlignment="0" applyProtection="0"/>
    <xf numFmtId="0" fontId="12" fillId="0" borderId="3" applyNumberFormat="0" applyFill="0" applyAlignment="0" applyProtection="0"/>
    <xf numFmtId="0" fontId="13" fillId="8" borderId="4" applyNumberFormat="0" applyAlignment="0" applyProtection="0"/>
    <xf numFmtId="0" fontId="14" fillId="0" borderId="0" applyNumberFormat="0" applyFill="0" applyBorder="0" applyAlignment="0" applyProtection="0"/>
    <xf numFmtId="0" fontId="6" fillId="9" borderId="5" applyNumberFormat="0" applyFont="0" applyAlignment="0" applyProtection="0"/>
    <xf numFmtId="0" fontId="15" fillId="0" borderId="0" applyNumberFormat="0" applyFill="0" applyBorder="0" applyAlignment="0" applyProtection="0"/>
    <xf numFmtId="0" fontId="16" fillId="0" borderId="6" applyNumberFormat="0" applyFill="0" applyAlignment="0" applyProtection="0"/>
    <xf numFmtId="0" fontId="32" fillId="0" borderId="0">
      <alignment horizontal="right"/>
    </xf>
    <xf numFmtId="0" fontId="27" fillId="10" borderId="10" applyFill="0">
      <alignment horizontal="center"/>
    </xf>
    <xf numFmtId="0" fontId="26" fillId="0" borderId="11" applyFill="0">
      <alignment horizontal="left" vertical="top" wrapText="1"/>
    </xf>
    <xf numFmtId="0" fontId="25" fillId="2" borderId="11" applyNumberFormat="0" applyProtection="0">
      <alignment horizontal="left"/>
    </xf>
    <xf numFmtId="2" fontId="27" fillId="0" borderId="8">
      <alignment horizontal="left"/>
    </xf>
    <xf numFmtId="166" fontId="26" fillId="2" borderId="11">
      <alignment horizontal="right" vertical="center"/>
    </xf>
    <xf numFmtId="166" fontId="26" fillId="14" borderId="8">
      <alignment horizontal="right" vertical="center"/>
    </xf>
    <xf numFmtId="43" fontId="5" fillId="0" borderId="0" applyFont="0" applyFill="0" applyBorder="0" applyAlignment="0" applyProtection="0"/>
    <xf numFmtId="43" fontId="5" fillId="0" borderId="0" applyFont="0" applyFill="0" applyBorder="0" applyAlignment="0" applyProtection="0"/>
    <xf numFmtId="0" fontId="19" fillId="2" borderId="0" applyProtection="0">
      <alignment vertical="top" wrapText="1"/>
    </xf>
    <xf numFmtId="0" fontId="34" fillId="2" borderId="0">
      <alignment vertical="top"/>
    </xf>
    <xf numFmtId="0" fontId="27" fillId="2" borderId="11"/>
    <xf numFmtId="2" fontId="27" fillId="2" borderId="9">
      <alignment horizontal="left"/>
    </xf>
    <xf numFmtId="0" fontId="20" fillId="0" borderId="7" applyNumberFormat="0" applyFill="0" applyAlignment="0" applyProtection="0"/>
    <xf numFmtId="0" fontId="21" fillId="0" borderId="0" applyNumberFormat="0" applyFill="0" applyBorder="0" applyAlignment="0" applyProtection="0"/>
    <xf numFmtId="0" fontId="4" fillId="12" borderId="0" applyNumberFormat="0" applyBorder="0" applyAlignment="0" applyProtection="0"/>
    <xf numFmtId="0" fontId="22" fillId="2" borderId="0" applyAlignment="0" applyProtection="0"/>
    <xf numFmtId="0" fontId="27" fillId="0" borderId="10" applyFill="0" applyProtection="0">
      <alignment horizontal="left"/>
    </xf>
    <xf numFmtId="0" fontId="33" fillId="0" borderId="0">
      <alignment horizontal="left" vertical="top" wrapText="1"/>
    </xf>
    <xf numFmtId="166" fontId="27" fillId="13" borderId="11">
      <alignment horizontal="right" vertical="center"/>
    </xf>
    <xf numFmtId="0" fontId="26" fillId="0" borderId="9">
      <alignment horizontal="left" vertical="top" wrapText="1"/>
    </xf>
    <xf numFmtId="0" fontId="27" fillId="0" borderId="10">
      <alignment horizontal="right" wrapText="1"/>
    </xf>
    <xf numFmtId="166" fontId="27" fillId="13" borderId="8">
      <alignment horizontal="right" vertical="center"/>
    </xf>
    <xf numFmtId="0" fontId="35" fillId="0" borderId="0">
      <alignment horizontal="left"/>
    </xf>
    <xf numFmtId="0" fontId="19" fillId="2" borderId="0" applyNumberFormat="0" applyFont="0" applyAlignment="0" applyProtection="0">
      <alignment vertical="top" wrapText="1"/>
    </xf>
    <xf numFmtId="166" fontId="26" fillId="14" borderId="9">
      <alignment horizontal="right"/>
    </xf>
    <xf numFmtId="166" fontId="27" fillId="13" borderId="9">
      <alignment horizontal="right"/>
    </xf>
    <xf numFmtId="0" fontId="27" fillId="0" borderId="11">
      <alignment horizontal="center"/>
    </xf>
    <xf numFmtId="0" fontId="26" fillId="2" borderId="11" applyFill="0">
      <alignment vertical="top" wrapText="1"/>
    </xf>
    <xf numFmtId="0" fontId="3" fillId="0" borderId="0"/>
    <xf numFmtId="0" fontId="2" fillId="0" borderId="0"/>
    <xf numFmtId="0" fontId="2" fillId="0" borderId="0"/>
    <xf numFmtId="0" fontId="41" fillId="0" borderId="0"/>
    <xf numFmtId="0" fontId="40" fillId="0" borderId="0" applyProtection="0"/>
    <xf numFmtId="0" fontId="42" fillId="0" borderId="13"/>
    <xf numFmtId="0" fontId="42" fillId="0" borderId="13">
      <alignment horizontal="right"/>
    </xf>
    <xf numFmtId="0" fontId="43" fillId="0" borderId="0"/>
    <xf numFmtId="0" fontId="44" fillId="0" borderId="0" applyNumberFormat="0" applyFill="0" applyBorder="0" applyAlignment="0" applyProtection="0"/>
    <xf numFmtId="167" fontId="45" fillId="16" borderId="0">
      <alignment horizontal="right"/>
    </xf>
    <xf numFmtId="0" fontId="42" fillId="0" borderId="0"/>
    <xf numFmtId="43" fontId="2" fillId="0" borderId="0" applyFont="0" applyFill="0" applyBorder="0" applyAlignment="0" applyProtection="0"/>
    <xf numFmtId="9" fontId="2" fillId="0" borderId="0" applyFont="0" applyFill="0" applyBorder="0" applyAlignment="0" applyProtection="0"/>
    <xf numFmtId="0" fontId="46" fillId="0" borderId="0" applyNumberFormat="0" applyFill="0" applyBorder="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47" fillId="0" borderId="16" applyProtection="0">
      <alignment vertical="center"/>
    </xf>
    <xf numFmtId="0" fontId="25" fillId="2" borderId="17" applyProtection="0">
      <alignment horizontal="left"/>
    </xf>
    <xf numFmtId="43" fontId="1" fillId="0" borderId="0" applyFont="0" applyFill="0" applyBorder="0" applyAlignment="0" applyProtection="0"/>
    <xf numFmtId="9" fontId="26" fillId="0" borderId="0" applyFont="0" applyFill="0" applyBorder="0" applyAlignment="0" applyProtection="0"/>
  </cellStyleXfs>
  <cellXfs count="413">
    <xf numFmtId="0" fontId="0" fillId="2" borderId="0" xfId="0">
      <alignment vertical="top" wrapText="1"/>
    </xf>
    <xf numFmtId="0" fontId="19" fillId="2" borderId="0" xfId="0" applyFont="1">
      <alignment vertical="top" wrapText="1"/>
    </xf>
    <xf numFmtId="0" fontId="24" fillId="0" borderId="0" xfId="6" applyFont="1">
      <alignment horizontal="left"/>
    </xf>
    <xf numFmtId="0" fontId="30" fillId="0" borderId="0" xfId="6" applyFont="1">
      <alignment horizontal="left"/>
    </xf>
    <xf numFmtId="0" fontId="31" fillId="2" borderId="0" xfId="6" applyFill="1" applyBorder="1">
      <alignment horizontal="left"/>
    </xf>
    <xf numFmtId="0" fontId="26" fillId="2" borderId="0" xfId="6" applyFont="1" applyFill="1" applyBorder="1">
      <alignment horizontal="left"/>
    </xf>
    <xf numFmtId="0" fontId="33" fillId="2" borderId="0" xfId="39" applyFill="1">
      <alignment horizontal="left" vertical="top" wrapText="1"/>
    </xf>
    <xf numFmtId="0" fontId="27" fillId="0" borderId="10" xfId="38">
      <alignment horizontal="left"/>
    </xf>
    <xf numFmtId="0" fontId="27" fillId="0" borderId="10" xfId="38" applyFill="1">
      <alignment horizontal="left"/>
    </xf>
    <xf numFmtId="0" fontId="0" fillId="2" borderId="0" xfId="0" applyAlignment="1">
      <alignment vertical="center" wrapText="1"/>
    </xf>
    <xf numFmtId="0" fontId="50" fillId="2" borderId="0" xfId="0" applyFont="1">
      <alignment vertical="top" wrapText="1"/>
    </xf>
    <xf numFmtId="0" fontId="0" fillId="2" borderId="0" xfId="0" applyAlignment="1">
      <alignment vertical="top"/>
    </xf>
    <xf numFmtId="0" fontId="52" fillId="2" borderId="0" xfId="0" applyFont="1" applyAlignment="1">
      <alignment vertical="top"/>
    </xf>
    <xf numFmtId="0" fontId="19" fillId="2" borderId="0" xfId="0" applyFont="1" applyAlignment="1">
      <alignment vertical="center" wrapText="1"/>
    </xf>
    <xf numFmtId="0" fontId="19" fillId="2" borderId="0" xfId="0" applyFont="1" applyAlignment="1">
      <alignment vertical="top"/>
    </xf>
    <xf numFmtId="0" fontId="53" fillId="2" borderId="0" xfId="0" applyFont="1" applyAlignment="1">
      <alignment vertical="top"/>
    </xf>
    <xf numFmtId="0" fontId="38" fillId="2" borderId="10" xfId="38" applyFont="1" applyFill="1">
      <alignment horizontal="left"/>
    </xf>
    <xf numFmtId="0" fontId="49" fillId="2" borderId="0" xfId="39" applyFont="1" applyFill="1">
      <alignment horizontal="left" vertical="top" wrapText="1"/>
    </xf>
    <xf numFmtId="0" fontId="38" fillId="0" borderId="10" xfId="38" applyFont="1" applyFill="1">
      <alignment horizontal="left"/>
    </xf>
    <xf numFmtId="0" fontId="37" fillId="2" borderId="0" xfId="0" applyFont="1">
      <alignment vertical="top" wrapText="1"/>
    </xf>
    <xf numFmtId="0" fontId="54" fillId="2" borderId="0" xfId="6" applyFont="1" applyFill="1" applyBorder="1">
      <alignment horizontal="left"/>
    </xf>
    <xf numFmtId="0" fontId="32" fillId="0" borderId="0" xfId="21" applyAlignment="1">
      <alignment horizontal="right" vertical="center"/>
    </xf>
    <xf numFmtId="0" fontId="37" fillId="0" borderId="11" xfId="23" applyFont="1" applyFill="1">
      <alignment horizontal="left" vertical="top" wrapText="1"/>
    </xf>
    <xf numFmtId="0" fontId="38" fillId="0" borderId="10" xfId="38" applyFont="1">
      <alignment horizontal="left"/>
    </xf>
    <xf numFmtId="0" fontId="37" fillId="0" borderId="11" xfId="23" applyFont="1">
      <alignment horizontal="left" vertical="top" wrapText="1"/>
    </xf>
    <xf numFmtId="0" fontId="37" fillId="0" borderId="14" xfId="23" applyFont="1" applyBorder="1">
      <alignment horizontal="left" vertical="top" wrapText="1"/>
    </xf>
    <xf numFmtId="0" fontId="37" fillId="0" borderId="18" xfId="23" applyFont="1" applyBorder="1">
      <alignment horizontal="left" vertical="top" wrapText="1"/>
    </xf>
    <xf numFmtId="0" fontId="37" fillId="2" borderId="18" xfId="0" applyFont="1" applyBorder="1">
      <alignment vertical="top" wrapText="1"/>
    </xf>
    <xf numFmtId="0" fontId="57" fillId="0" borderId="10" xfId="38" applyFont="1">
      <alignment horizontal="left"/>
    </xf>
    <xf numFmtId="0" fontId="37" fillId="0" borderId="18" xfId="41" applyFont="1" applyBorder="1">
      <alignment horizontal="left" vertical="top" wrapText="1"/>
    </xf>
    <xf numFmtId="0" fontId="37" fillId="0" borderId="0" xfId="0" applyFont="1" applyFill="1">
      <alignment vertical="top" wrapText="1"/>
    </xf>
    <xf numFmtId="0" fontId="50" fillId="0" borderId="0" xfId="0" applyFont="1" applyFill="1">
      <alignment vertical="top" wrapText="1"/>
    </xf>
    <xf numFmtId="0" fontId="37" fillId="2" borderId="0" xfId="0" applyFont="1" applyAlignment="1"/>
    <xf numFmtId="0" fontId="59" fillId="2" borderId="0" xfId="0" applyFont="1" applyAlignment="1">
      <alignment horizontal="left" vertical="top" wrapText="1"/>
    </xf>
    <xf numFmtId="0" fontId="58" fillId="2" borderId="0" xfId="0" applyFont="1" applyAlignment="1"/>
    <xf numFmtId="0" fontId="38" fillId="2" borderId="0" xfId="0" applyFont="1" applyAlignment="1"/>
    <xf numFmtId="0" fontId="60" fillId="2" borderId="0" xfId="0" applyFont="1" applyAlignment="1">
      <alignment vertical="center" wrapText="1"/>
    </xf>
    <xf numFmtId="0" fontId="61" fillId="2" borderId="0" xfId="0" applyFont="1">
      <alignment vertical="top" wrapText="1"/>
    </xf>
    <xf numFmtId="0" fontId="62" fillId="2" borderId="0" xfId="45" applyFont="1" applyAlignment="1">
      <alignment horizontal="left" wrapText="1"/>
    </xf>
    <xf numFmtId="0" fontId="63" fillId="2" borderId="0" xfId="0" applyFont="1" applyAlignment="1">
      <alignment horizontal="left" vertical="top"/>
    </xf>
    <xf numFmtId="0" fontId="37" fillId="2" borderId="0" xfId="0" applyFont="1" applyAlignment="1">
      <alignment horizontal="left" vertical="top" wrapText="1"/>
    </xf>
    <xf numFmtId="0" fontId="27" fillId="2" borderId="0" xfId="39" applyFont="1" applyFill="1">
      <alignment horizontal="left" vertical="top" wrapText="1"/>
    </xf>
    <xf numFmtId="0" fontId="58" fillId="2" borderId="0" xfId="0" applyFont="1">
      <alignment vertical="top" wrapText="1"/>
    </xf>
    <xf numFmtId="0" fontId="37" fillId="2" borderId="14" xfId="0" applyFont="1" applyBorder="1" applyAlignment="1">
      <alignment horizontal="left" vertical="center" wrapText="1"/>
    </xf>
    <xf numFmtId="0" fontId="0" fillId="2" borderId="0" xfId="0" applyAlignment="1">
      <alignment horizontal="left" vertical="top" wrapText="1"/>
    </xf>
    <xf numFmtId="0" fontId="38" fillId="2" borderId="0" xfId="0" applyFont="1">
      <alignment vertical="top" wrapText="1"/>
    </xf>
    <xf numFmtId="0" fontId="0" fillId="2" borderId="0" xfId="6" applyFont="1" applyFill="1" applyBorder="1">
      <alignment horizontal="left"/>
    </xf>
    <xf numFmtId="0" fontId="0" fillId="0" borderId="0" xfId="0" applyFill="1">
      <alignment vertical="top" wrapText="1"/>
    </xf>
    <xf numFmtId="0" fontId="31" fillId="0" borderId="0" xfId="6" applyFill="1" applyBorder="1">
      <alignment horizontal="left"/>
    </xf>
    <xf numFmtId="0" fontId="37" fillId="2" borderId="0" xfId="0" applyFont="1" applyAlignment="1">
      <alignment wrapText="1"/>
    </xf>
    <xf numFmtId="0" fontId="51" fillId="2" borderId="0" xfId="0" applyFont="1" applyAlignment="1">
      <alignment vertical="top"/>
    </xf>
    <xf numFmtId="0" fontId="0" fillId="2" borderId="0" xfId="0" applyAlignment="1">
      <alignment horizontal="center" vertical="center" wrapText="1"/>
    </xf>
    <xf numFmtId="0" fontId="64" fillId="2" borderId="0" xfId="0" applyFont="1" applyAlignment="1">
      <alignment vertical="center"/>
    </xf>
    <xf numFmtId="0" fontId="66" fillId="2" borderId="0" xfId="0" applyFont="1" applyAlignment="1">
      <alignment horizontal="center" vertical="center" wrapText="1"/>
    </xf>
    <xf numFmtId="0" fontId="38" fillId="2" borderId="10" xfId="0" applyFont="1" applyBorder="1" applyAlignment="1">
      <alignment horizontal="center" vertical="center" wrapText="1"/>
    </xf>
    <xf numFmtId="0" fontId="38" fillId="2" borderId="10" xfId="0" applyFont="1" applyBorder="1" applyAlignment="1">
      <alignment vertical="center" wrapText="1"/>
    </xf>
    <xf numFmtId="0" fontId="37" fillId="2" borderId="0" xfId="0" applyFont="1" applyAlignment="1">
      <alignment horizontal="left" vertical="center" wrapText="1"/>
    </xf>
    <xf numFmtId="0" fontId="37" fillId="0" borderId="11" xfId="23" quotePrefix="1" applyFont="1">
      <alignment horizontal="left" vertical="top" wrapText="1"/>
    </xf>
    <xf numFmtId="0" fontId="38" fillId="11" borderId="11" xfId="32" applyFont="1" applyFill="1" applyAlignment="1">
      <alignment vertical="center"/>
    </xf>
    <xf numFmtId="0" fontId="38" fillId="11" borderId="11" xfId="32" applyFont="1" applyFill="1"/>
    <xf numFmtId="0" fontId="37" fillId="0" borderId="0" xfId="23" quotePrefix="1" applyFont="1" applyBorder="1">
      <alignment horizontal="left" vertical="top" wrapText="1"/>
    </xf>
    <xf numFmtId="0" fontId="37" fillId="0" borderId="0" xfId="23" applyFont="1" applyBorder="1">
      <alignment horizontal="left" vertical="top" wrapText="1"/>
    </xf>
    <xf numFmtId="16" fontId="37" fillId="0" borderId="11" xfId="23" quotePrefix="1" applyNumberFormat="1" applyFont="1">
      <alignment horizontal="left" vertical="top" wrapText="1"/>
    </xf>
    <xf numFmtId="16" fontId="37" fillId="0" borderId="14" xfId="23" quotePrefix="1" applyNumberFormat="1" applyFont="1" applyBorder="1">
      <alignment horizontal="left" vertical="top" wrapText="1"/>
    </xf>
    <xf numFmtId="16" fontId="37" fillId="0" borderId="15" xfId="23" quotePrefix="1" applyNumberFormat="1" applyFont="1" applyBorder="1">
      <alignment horizontal="left" vertical="top" wrapText="1"/>
    </xf>
    <xf numFmtId="0" fontId="37" fillId="0" borderId="15" xfId="23" applyFont="1" applyBorder="1">
      <alignment horizontal="left" vertical="top" wrapText="1"/>
    </xf>
    <xf numFmtId="0" fontId="38" fillId="2" borderId="0" xfId="32" applyFont="1" applyBorder="1"/>
    <xf numFmtId="16" fontId="37" fillId="0" borderId="0" xfId="23" quotePrefix="1" applyNumberFormat="1" applyFont="1" applyBorder="1">
      <alignment horizontal="left" vertical="top" wrapText="1"/>
    </xf>
    <xf numFmtId="0" fontId="38" fillId="11" borderId="18" xfId="23" quotePrefix="1" applyFont="1" applyFill="1" applyBorder="1" applyAlignment="1">
      <alignment horizontal="left" vertical="center"/>
    </xf>
    <xf numFmtId="0" fontId="37" fillId="11" borderId="18" xfId="23" applyFont="1" applyFill="1" applyBorder="1" applyAlignment="1">
      <alignment horizontal="left" vertical="center" wrapText="1"/>
    </xf>
    <xf numFmtId="0" fontId="37" fillId="0" borderId="12" xfId="23" applyFont="1" applyBorder="1">
      <alignment horizontal="left" vertical="top" wrapText="1"/>
    </xf>
    <xf numFmtId="0" fontId="38" fillId="11" borderId="18" xfId="32" applyFont="1" applyFill="1" applyBorder="1"/>
    <xf numFmtId="0" fontId="37" fillId="11" borderId="18" xfId="23" applyFont="1" applyFill="1" applyBorder="1">
      <alignment horizontal="left" vertical="top" wrapText="1"/>
    </xf>
    <xf numFmtId="0" fontId="38" fillId="11" borderId="18" xfId="32" applyFont="1" applyFill="1" applyBorder="1" applyAlignment="1">
      <alignment vertical="center"/>
    </xf>
    <xf numFmtId="0" fontId="37" fillId="11" borderId="11" xfId="23" applyFont="1" applyFill="1" applyAlignment="1">
      <alignment horizontal="left" vertical="center" wrapText="1"/>
    </xf>
    <xf numFmtId="0" fontId="38" fillId="11" borderId="11" xfId="23" applyFont="1" applyFill="1" applyAlignment="1">
      <alignment horizontal="left" vertical="center" wrapText="1"/>
    </xf>
    <xf numFmtId="0" fontId="38" fillId="11" borderId="18" xfId="23" applyFont="1" applyFill="1" applyBorder="1" applyAlignment="1">
      <alignment horizontal="left" vertical="center" wrapText="1"/>
    </xf>
    <xf numFmtId="0" fontId="67" fillId="2" borderId="0" xfId="39" applyFont="1" applyFill="1">
      <alignment horizontal="left" vertical="top" wrapText="1"/>
    </xf>
    <xf numFmtId="0" fontId="33" fillId="2" borderId="0" xfId="39" applyFill="1" applyAlignment="1">
      <alignment horizontal="left" vertical="top"/>
    </xf>
    <xf numFmtId="0" fontId="37" fillId="0" borderId="12" xfId="23" applyFont="1" applyFill="1" applyBorder="1" applyAlignment="1">
      <alignment vertical="top" wrapText="1"/>
    </xf>
    <xf numFmtId="0" fontId="37" fillId="0" borderId="14" xfId="23" applyFont="1" applyFill="1" applyBorder="1" applyAlignment="1">
      <alignment vertical="top" wrapText="1"/>
    </xf>
    <xf numFmtId="0" fontId="37" fillId="2" borderId="12" xfId="32" quotePrefix="1" applyFont="1" applyBorder="1" applyAlignment="1">
      <alignment vertical="top"/>
    </xf>
    <xf numFmtId="16" fontId="37" fillId="0" borderId="14" xfId="23" quotePrefix="1" applyNumberFormat="1" applyFont="1" applyFill="1" applyBorder="1">
      <alignment horizontal="left" vertical="top" wrapText="1"/>
    </xf>
    <xf numFmtId="0" fontId="37" fillId="0" borderId="14" xfId="23" applyFont="1" applyFill="1" applyBorder="1">
      <alignment horizontal="left" vertical="top" wrapText="1"/>
    </xf>
    <xf numFmtId="0" fontId="37" fillId="0" borderId="18" xfId="23" applyFont="1" applyFill="1" applyBorder="1" applyAlignment="1">
      <alignment vertical="top" wrapText="1"/>
    </xf>
    <xf numFmtId="0" fontId="0" fillId="2" borderId="18" xfId="0" applyBorder="1">
      <alignment vertical="top" wrapText="1"/>
    </xf>
    <xf numFmtId="0" fontId="38" fillId="11" borderId="18" xfId="23" applyFont="1" applyFill="1" applyBorder="1" applyAlignment="1">
      <alignment horizontal="left" vertical="center"/>
    </xf>
    <xf numFmtId="0" fontId="37" fillId="11" borderId="18" xfId="23" applyFont="1" applyFill="1" applyBorder="1" applyAlignment="1">
      <alignment horizontal="left" vertical="center"/>
    </xf>
    <xf numFmtId="0" fontId="0" fillId="2" borderId="14" xfId="0" applyBorder="1">
      <alignment vertical="top" wrapText="1"/>
    </xf>
    <xf numFmtId="0" fontId="38" fillId="2" borderId="22" xfId="38" applyFont="1" applyFill="1" applyBorder="1">
      <alignment horizontal="left"/>
    </xf>
    <xf numFmtId="0" fontId="38" fillId="2" borderId="23" xfId="38" applyFont="1" applyFill="1" applyBorder="1">
      <alignment horizontal="left"/>
    </xf>
    <xf numFmtId="0" fontId="27" fillId="11" borderId="0" xfId="0" applyFont="1" applyFill="1" applyAlignment="1">
      <alignment vertical="top"/>
    </xf>
    <xf numFmtId="0" fontId="0" fillId="11" borderId="0" xfId="0" applyFill="1">
      <alignment vertical="top" wrapText="1"/>
    </xf>
    <xf numFmtId="0" fontId="0" fillId="2" borderId="19" xfId="0" applyBorder="1">
      <alignment vertical="top" wrapText="1"/>
    </xf>
    <xf numFmtId="0" fontId="27" fillId="11" borderId="19" xfId="0" applyFont="1" applyFill="1" applyBorder="1">
      <alignment vertical="top" wrapText="1"/>
    </xf>
    <xf numFmtId="0" fontId="27" fillId="11" borderId="18" xfId="0" applyFont="1" applyFill="1" applyBorder="1">
      <alignment vertical="top" wrapText="1"/>
    </xf>
    <xf numFmtId="0" fontId="27" fillId="11" borderId="14" xfId="0" applyFont="1" applyFill="1" applyBorder="1">
      <alignment vertical="top" wrapText="1"/>
    </xf>
    <xf numFmtId="0" fontId="37" fillId="0" borderId="19" xfId="23" applyFont="1" applyBorder="1">
      <alignment horizontal="left" vertical="top" wrapText="1"/>
    </xf>
    <xf numFmtId="0" fontId="29" fillId="2" borderId="18" xfId="0" applyFont="1" applyBorder="1">
      <alignment vertical="top" wrapText="1"/>
    </xf>
    <xf numFmtId="0" fontId="37" fillId="0" borderId="19" xfId="23" applyFont="1" applyFill="1" applyBorder="1">
      <alignment horizontal="left" vertical="top" wrapText="1"/>
    </xf>
    <xf numFmtId="0" fontId="37" fillId="0" borderId="18" xfId="23" applyFont="1" applyFill="1" applyBorder="1">
      <alignment horizontal="left" vertical="top" wrapText="1"/>
    </xf>
    <xf numFmtId="0" fontId="65" fillId="2" borderId="0" xfId="0" applyFont="1" applyAlignment="1">
      <alignment vertical="top"/>
    </xf>
    <xf numFmtId="0" fontId="68" fillId="2" borderId="0" xfId="0" applyFont="1" applyAlignment="1">
      <alignment vertical="top"/>
    </xf>
    <xf numFmtId="0" fontId="28" fillId="2" borderId="0" xfId="0" applyFont="1" applyAlignment="1">
      <alignment vertical="top"/>
    </xf>
    <xf numFmtId="0" fontId="70" fillId="2" borderId="18" xfId="0" applyFont="1" applyBorder="1" applyAlignment="1">
      <alignment horizontal="center" vertical="center" wrapText="1"/>
    </xf>
    <xf numFmtId="0" fontId="73" fillId="2" borderId="18" xfId="0" applyFont="1" applyBorder="1" applyAlignment="1">
      <alignment horizontal="center" vertical="center" wrapText="1"/>
    </xf>
    <xf numFmtId="0" fontId="72" fillId="2" borderId="18" xfId="0" applyFont="1" applyBorder="1" applyAlignment="1">
      <alignment horizontal="center" vertical="center" wrapText="1"/>
    </xf>
    <xf numFmtId="0" fontId="73" fillId="2" borderId="0" xfId="0" applyFont="1" applyAlignment="1">
      <alignment horizontal="center" vertical="center" wrapText="1"/>
    </xf>
    <xf numFmtId="0" fontId="72" fillId="2" borderId="0" xfId="0" applyFont="1" applyAlignment="1">
      <alignment horizontal="center" vertical="center" wrapText="1"/>
    </xf>
    <xf numFmtId="0" fontId="71" fillId="2" borderId="0" xfId="0" applyFont="1" applyAlignment="1">
      <alignment horizontal="center" vertical="center" wrapText="1"/>
    </xf>
    <xf numFmtId="0" fontId="70" fillId="2" borderId="0" xfId="0" applyFont="1" applyAlignment="1">
      <alignment horizontal="center" vertical="center" wrapText="1"/>
    </xf>
    <xf numFmtId="0" fontId="38" fillId="0" borderId="10" xfId="38" applyFont="1" applyAlignment="1">
      <alignment vertical="center" wrapText="1"/>
    </xf>
    <xf numFmtId="0" fontId="38" fillId="0" borderId="10" xfId="38" applyFont="1" applyFill="1" applyAlignment="1">
      <alignment horizontal="center" vertical="center" wrapText="1"/>
    </xf>
    <xf numFmtId="0" fontId="70" fillId="2" borderId="14" xfId="0" applyFont="1" applyBorder="1" applyAlignment="1">
      <alignment horizontal="center" vertical="center" wrapText="1"/>
    </xf>
    <xf numFmtId="0" fontId="73" fillId="2" borderId="14" xfId="0" applyFont="1" applyBorder="1" applyAlignment="1">
      <alignment horizontal="center" vertical="center" wrapText="1"/>
    </xf>
    <xf numFmtId="0" fontId="37" fillId="0" borderId="18" xfId="38" applyFont="1" applyFill="1" applyBorder="1" applyAlignment="1">
      <alignment horizontal="left" vertical="center" wrapText="1"/>
    </xf>
    <xf numFmtId="0" fontId="38" fillId="11" borderId="19" xfId="38" applyFont="1" applyFill="1" applyBorder="1" applyAlignment="1">
      <alignment horizontal="left" vertical="center"/>
    </xf>
    <xf numFmtId="0" fontId="38" fillId="11" borderId="18" xfId="38" applyFont="1" applyFill="1" applyBorder="1" applyAlignment="1">
      <alignment horizontal="left" vertical="center"/>
    </xf>
    <xf numFmtId="0" fontId="37" fillId="2" borderId="18" xfId="23" applyFont="1" applyFill="1" applyBorder="1" applyAlignment="1">
      <alignment vertical="top" wrapText="1"/>
    </xf>
    <xf numFmtId="0" fontId="37" fillId="0" borderId="18" xfId="49" applyFont="1" applyFill="1" applyBorder="1">
      <alignment vertical="top" wrapText="1"/>
    </xf>
    <xf numFmtId="0" fontId="37" fillId="2" borderId="18" xfId="49" applyFont="1" applyFill="1" applyBorder="1">
      <alignment vertical="top" wrapText="1"/>
    </xf>
    <xf numFmtId="0" fontId="37" fillId="0" borderId="14" xfId="49" applyFont="1" applyFill="1" applyBorder="1">
      <alignment vertical="top" wrapText="1"/>
    </xf>
    <xf numFmtId="0" fontId="26" fillId="2" borderId="18" xfId="0" applyFont="1" applyBorder="1">
      <alignment vertical="top" wrapText="1"/>
    </xf>
    <xf numFmtId="0" fontId="0" fillId="0" borderId="18" xfId="0" applyFill="1" applyBorder="1">
      <alignment vertical="top" wrapText="1"/>
    </xf>
    <xf numFmtId="0" fontId="37" fillId="0" borderId="11" xfId="23" quotePrefix="1" applyFont="1" applyFill="1">
      <alignment horizontal="left" vertical="top" wrapText="1"/>
    </xf>
    <xf numFmtId="0" fontId="64" fillId="0" borderId="0" xfId="0" applyFont="1" applyFill="1">
      <alignment vertical="top" wrapText="1"/>
    </xf>
    <xf numFmtId="0" fontId="37" fillId="0" borderId="0" xfId="0" applyFont="1" applyFill="1" applyAlignment="1">
      <alignment vertical="center" wrapText="1"/>
    </xf>
    <xf numFmtId="0" fontId="37" fillId="0" borderId="0" xfId="0" applyFont="1" applyFill="1" applyAlignment="1">
      <alignment vertical="top"/>
    </xf>
    <xf numFmtId="0" fontId="37" fillId="2" borderId="0" xfId="0" applyFont="1" applyAlignment="1">
      <alignment vertical="center" wrapText="1"/>
    </xf>
    <xf numFmtId="0" fontId="69" fillId="2" borderId="0" xfId="6" applyFont="1" applyFill="1" applyAlignment="1">
      <alignment horizontal="left" vertical="top" wrapText="1"/>
    </xf>
    <xf numFmtId="0" fontId="33" fillId="2" borderId="0" xfId="39" applyFill="1" applyAlignment="1">
      <alignment horizontal="center" vertical="center" wrapText="1"/>
    </xf>
    <xf numFmtId="0" fontId="69" fillId="2" borderId="0" xfId="6" applyFont="1" applyFill="1" applyAlignment="1">
      <alignment horizontal="center" vertical="center" wrapText="1"/>
    </xf>
    <xf numFmtId="0" fontId="38" fillId="14" borderId="10" xfId="38" applyFont="1" applyFill="1">
      <alignment horizontal="left"/>
    </xf>
    <xf numFmtId="0" fontId="38" fillId="2" borderId="10" xfId="0" applyFont="1" applyBorder="1" applyAlignment="1">
      <alignment wrapText="1"/>
    </xf>
    <xf numFmtId="0" fontId="37" fillId="0" borderId="19" xfId="49" applyFont="1" applyFill="1" applyBorder="1" applyAlignment="1">
      <alignment horizontal="left" vertical="top" wrapText="1"/>
    </xf>
    <xf numFmtId="0" fontId="37" fillId="0" borderId="18" xfId="49" applyFont="1" applyFill="1" applyBorder="1" applyAlignment="1">
      <alignment horizontal="left" vertical="top" wrapText="1"/>
    </xf>
    <xf numFmtId="0" fontId="37" fillId="0" borderId="14" xfId="49" applyFont="1" applyFill="1" applyBorder="1" applyAlignment="1">
      <alignment horizontal="left" vertical="top" wrapText="1"/>
    </xf>
    <xf numFmtId="0" fontId="58" fillId="2" borderId="0" xfId="6" applyFont="1" applyFill="1" applyAlignment="1">
      <alignment vertical="top" wrapText="1"/>
    </xf>
    <xf numFmtId="0" fontId="26" fillId="2" borderId="0" xfId="6" applyFont="1" applyFill="1" applyBorder="1" applyAlignment="1">
      <alignment horizontal="left" vertical="top"/>
    </xf>
    <xf numFmtId="0" fontId="37" fillId="2" borderId="0" xfId="6" applyFont="1" applyFill="1" applyAlignment="1">
      <alignment vertical="top" wrapText="1"/>
    </xf>
    <xf numFmtId="0" fontId="26" fillId="2" borderId="14" xfId="0" applyFont="1" applyBorder="1">
      <alignment vertical="top" wrapText="1"/>
    </xf>
    <xf numFmtId="0" fontId="37" fillId="11" borderId="11" xfId="23" quotePrefix="1" applyFont="1" applyFill="1" applyAlignment="1">
      <alignment horizontal="left" vertical="center" wrapText="1"/>
    </xf>
    <xf numFmtId="0" fontId="0" fillId="2" borderId="14" xfId="41" applyFont="1" applyFill="1" applyBorder="1">
      <alignment horizontal="left" vertical="top" wrapText="1"/>
    </xf>
    <xf numFmtId="0" fontId="0" fillId="11" borderId="19" xfId="0" applyFill="1" applyBorder="1">
      <alignment vertical="top" wrapText="1"/>
    </xf>
    <xf numFmtId="0" fontId="0" fillId="11" borderId="18" xfId="0" applyFill="1" applyBorder="1">
      <alignment vertical="top" wrapText="1"/>
    </xf>
    <xf numFmtId="0" fontId="0" fillId="11" borderId="18" xfId="23" applyFont="1" applyFill="1" applyBorder="1">
      <alignment horizontal="left" vertical="top" wrapText="1"/>
    </xf>
    <xf numFmtId="0" fontId="0" fillId="11" borderId="14" xfId="41" applyFont="1" applyFill="1" applyBorder="1">
      <alignment horizontal="left" vertical="top" wrapText="1"/>
    </xf>
    <xf numFmtId="0" fontId="37" fillId="11" borderId="18" xfId="0" applyFont="1" applyFill="1" applyBorder="1">
      <alignment vertical="top" wrapText="1"/>
    </xf>
    <xf numFmtId="0" fontId="37" fillId="11" borderId="14" xfId="0" applyFont="1" applyFill="1" applyBorder="1">
      <alignment vertical="top" wrapText="1"/>
    </xf>
    <xf numFmtId="0" fontId="36" fillId="2" borderId="0" xfId="6" applyFont="1" applyFill="1" applyBorder="1" applyAlignment="1">
      <alignment horizontal="left" vertical="center"/>
    </xf>
    <xf numFmtId="0" fontId="75" fillId="0" borderId="0" xfId="21" applyFont="1" applyAlignment="1">
      <alignment horizontal="right" vertical="center"/>
    </xf>
    <xf numFmtId="0" fontId="52" fillId="2" borderId="19" xfId="0" applyFont="1" applyBorder="1">
      <alignment vertical="top" wrapText="1"/>
    </xf>
    <xf numFmtId="0" fontId="52" fillId="2" borderId="18" xfId="0" applyFont="1" applyBorder="1">
      <alignment vertical="top" wrapText="1"/>
    </xf>
    <xf numFmtId="0" fontId="52" fillId="2" borderId="18" xfId="49" applyFont="1" applyFill="1" applyBorder="1">
      <alignment vertical="top" wrapText="1"/>
    </xf>
    <xf numFmtId="0" fontId="52" fillId="2" borderId="14" xfId="41" applyFont="1" applyFill="1" applyBorder="1">
      <alignment horizontal="left" vertical="top" wrapText="1"/>
    </xf>
    <xf numFmtId="0" fontId="64" fillId="0" borderId="18" xfId="23" applyFont="1" applyBorder="1">
      <alignment horizontal="left" vertical="top" wrapText="1"/>
    </xf>
    <xf numFmtId="0" fontId="64" fillId="0" borderId="18" xfId="23" applyFont="1" applyFill="1" applyBorder="1">
      <alignment horizontal="left" vertical="top" wrapText="1"/>
    </xf>
    <xf numFmtId="0" fontId="52" fillId="2" borderId="14" xfId="0" applyFont="1" applyBorder="1">
      <alignment vertical="top" wrapText="1"/>
    </xf>
    <xf numFmtId="0" fontId="37" fillId="2" borderId="14" xfId="23" applyFont="1" applyFill="1" applyBorder="1">
      <alignment horizontal="left" vertical="top" wrapText="1"/>
    </xf>
    <xf numFmtId="0" fontId="64" fillId="11" borderId="18" xfId="23" applyFont="1" applyFill="1" applyBorder="1">
      <alignment horizontal="left" vertical="top" wrapText="1"/>
    </xf>
    <xf numFmtId="0" fontId="0" fillId="2" borderId="0" xfId="0" applyAlignment="1">
      <alignment horizontal="right" vertical="top" wrapText="1"/>
    </xf>
    <xf numFmtId="1" fontId="0" fillId="2" borderId="0" xfId="0" applyNumberFormat="1" applyAlignment="1">
      <alignment horizontal="right" vertical="top" wrapText="1"/>
    </xf>
    <xf numFmtId="168" fontId="77" fillId="2" borderId="0" xfId="0" applyNumberFormat="1" applyFont="1" applyAlignment="1">
      <alignment vertical="center" wrapText="1"/>
    </xf>
    <xf numFmtId="0" fontId="19" fillId="2" borderId="0" xfId="0" applyFont="1" applyAlignment="1">
      <alignment horizontal="right" vertical="top" wrapText="1"/>
    </xf>
    <xf numFmtId="0" fontId="78" fillId="2" borderId="0" xfId="0" applyFont="1" applyAlignment="1">
      <alignment horizontal="right" vertical="top" wrapText="1"/>
    </xf>
    <xf numFmtId="169" fontId="19" fillId="2" borderId="0" xfId="0" applyNumberFormat="1" applyFont="1" applyAlignment="1">
      <alignment horizontal="right" vertical="top" wrapText="1"/>
    </xf>
    <xf numFmtId="10" fontId="19" fillId="2" borderId="0" xfId="0" applyNumberFormat="1" applyFont="1" applyAlignment="1">
      <alignment horizontal="right" vertical="top" wrapText="1"/>
    </xf>
    <xf numFmtId="0" fontId="80" fillId="2" borderId="0" xfId="0" applyFont="1" applyAlignment="1">
      <alignment vertical="center" wrapText="1"/>
    </xf>
    <xf numFmtId="0" fontId="52" fillId="2" borderId="0" xfId="0" applyFont="1" applyAlignment="1">
      <alignment vertical="center"/>
    </xf>
    <xf numFmtId="166" fontId="37" fillId="2" borderId="0" xfId="0" applyNumberFormat="1" applyFont="1" applyAlignment="1">
      <alignment horizontal="right" vertical="center"/>
    </xf>
    <xf numFmtId="166" fontId="37" fillId="0" borderId="0" xfId="0" applyNumberFormat="1" applyFont="1" applyFill="1" applyAlignment="1">
      <alignment horizontal="right" vertical="center" wrapText="1"/>
    </xf>
    <xf numFmtId="0" fontId="64" fillId="0" borderId="0" xfId="0" applyFont="1" applyFill="1" applyAlignment="1">
      <alignment horizontal="right" vertical="center" wrapText="1"/>
    </xf>
    <xf numFmtId="0" fontId="81" fillId="2" borderId="0" xfId="0" applyFont="1" applyAlignment="1">
      <alignment horizontal="left" vertical="center" wrapText="1"/>
    </xf>
    <xf numFmtId="0" fontId="84" fillId="2" borderId="0" xfId="0" applyFont="1">
      <alignment vertical="top" wrapText="1"/>
    </xf>
    <xf numFmtId="0" fontId="53" fillId="2" borderId="0" xfId="0" applyFont="1">
      <alignment vertical="top" wrapText="1"/>
    </xf>
    <xf numFmtId="0" fontId="23" fillId="2" borderId="0" xfId="0" applyFont="1" applyAlignment="1">
      <alignment horizontal="right" vertical="top" wrapText="1"/>
    </xf>
    <xf numFmtId="0" fontId="37" fillId="2" borderId="0" xfId="0" applyFont="1" applyAlignment="1">
      <alignment vertical="top"/>
    </xf>
    <xf numFmtId="0" fontId="37" fillId="0" borderId="0" xfId="0" applyFont="1" applyFill="1" applyAlignment="1">
      <alignment horizontal="left" vertical="top" wrapText="1"/>
    </xf>
    <xf numFmtId="0" fontId="0" fillId="2" borderId="0" xfId="0" applyAlignment="1">
      <alignment horizontal="left" vertical="top" wrapText="1"/>
    </xf>
    <xf numFmtId="0" fontId="53" fillId="2" borderId="0" xfId="0" applyFont="1" applyAlignment="1">
      <alignment vertical="center"/>
    </xf>
    <xf numFmtId="0" fontId="52" fillId="2" borderId="0" xfId="0" applyFont="1">
      <alignment vertical="top" wrapText="1"/>
    </xf>
    <xf numFmtId="0" fontId="85" fillId="2" borderId="0" xfId="0" applyFont="1" applyAlignment="1">
      <alignment vertical="center" wrapText="1"/>
    </xf>
    <xf numFmtId="0" fontId="25" fillId="2" borderId="14" xfId="24" applyBorder="1" applyAlignment="1">
      <alignment horizontal="left" vertical="center"/>
    </xf>
    <xf numFmtId="0" fontId="25" fillId="2" borderId="0" xfId="24" applyBorder="1" applyAlignment="1">
      <alignment horizontal="left" vertical="center"/>
    </xf>
    <xf numFmtId="0" fontId="87" fillId="2" borderId="0" xfId="6" applyFont="1" applyFill="1" applyBorder="1" applyAlignment="1">
      <alignment horizontal="left" vertical="center" wrapText="1"/>
    </xf>
    <xf numFmtId="0" fontId="87" fillId="2" borderId="0" xfId="6" applyFont="1" applyFill="1" applyBorder="1" applyAlignment="1">
      <alignment horizontal="left" vertical="center"/>
    </xf>
    <xf numFmtId="0" fontId="26" fillId="0" borderId="0" xfId="41" applyBorder="1" applyAlignment="1">
      <alignment horizontal="left" vertical="center" wrapText="1"/>
    </xf>
    <xf numFmtId="0" fontId="88" fillId="2" borderId="0" xfId="0" applyFont="1" applyAlignment="1">
      <alignment horizontal="left" vertical="top"/>
    </xf>
    <xf numFmtId="0" fontId="26" fillId="2" borderId="0" xfId="0" applyFont="1" applyAlignment="1">
      <alignment vertical="center" wrapText="1"/>
    </xf>
    <xf numFmtId="0" fontId="0" fillId="2" borderId="0" xfId="0" applyAlignment="1">
      <alignment vertical="center"/>
    </xf>
    <xf numFmtId="0" fontId="27" fillId="0" borderId="19" xfId="38" applyFill="1" applyBorder="1" applyAlignment="1">
      <alignment horizontal="left" vertical="center"/>
    </xf>
    <xf numFmtId="0" fontId="27" fillId="0" borderId="18" xfId="38" applyFill="1" applyBorder="1" applyAlignment="1">
      <alignment horizontal="left" vertical="center"/>
    </xf>
    <xf numFmtId="0" fontId="25" fillId="0" borderId="18" xfId="24" applyFill="1" applyBorder="1" applyAlignment="1">
      <alignment horizontal="left" vertical="center"/>
    </xf>
    <xf numFmtId="0" fontId="27" fillId="0" borderId="14" xfId="38" applyFill="1" applyBorder="1" applyAlignment="1">
      <alignment horizontal="left" vertical="center"/>
    </xf>
    <xf numFmtId="0" fontId="27" fillId="2" borderId="0" xfId="24" applyFont="1" applyBorder="1" applyAlignment="1">
      <alignment horizontal="left" vertical="center" wrapText="1"/>
    </xf>
    <xf numFmtId="0" fontId="25" fillId="2" borderId="19" xfId="24" applyBorder="1" applyAlignment="1">
      <alignment horizontal="left" vertical="center"/>
    </xf>
    <xf numFmtId="0" fontId="27" fillId="0" borderId="0" xfId="38" applyFill="1" applyBorder="1" applyAlignment="1">
      <alignment horizontal="left" vertical="center"/>
    </xf>
    <xf numFmtId="0" fontId="52" fillId="2" borderId="0" xfId="24" applyFont="1" applyBorder="1" applyAlignment="1">
      <alignment horizontal="left" vertical="center"/>
    </xf>
    <xf numFmtId="0" fontId="90" fillId="2" borderId="0" xfId="0" applyFont="1" applyAlignment="1">
      <alignment horizontal="left" vertical="center"/>
    </xf>
    <xf numFmtId="0" fontId="65" fillId="2" borderId="0" xfId="0" applyFont="1" applyAlignment="1">
      <alignment horizontal="left" vertical="top"/>
    </xf>
    <xf numFmtId="9" fontId="37" fillId="2" borderId="0" xfId="72" applyFont="1" applyFill="1" applyBorder="1" applyAlignment="1">
      <alignment horizontal="left" vertical="center" wrapText="1"/>
    </xf>
    <xf numFmtId="9" fontId="37" fillId="2" borderId="14" xfId="72" applyFont="1" applyFill="1" applyBorder="1" applyAlignment="1">
      <alignment horizontal="left" vertical="center" wrapText="1"/>
    </xf>
    <xf numFmtId="9" fontId="37" fillId="11" borderId="18" xfId="72" applyFont="1" applyFill="1" applyBorder="1" applyAlignment="1">
      <alignment horizontal="left" vertical="center" wrapText="1"/>
    </xf>
    <xf numFmtId="9" fontId="37" fillId="0" borderId="18" xfId="72" applyFont="1" applyFill="1" applyBorder="1" applyAlignment="1">
      <alignment horizontal="left" vertical="center" wrapText="1"/>
    </xf>
    <xf numFmtId="0" fontId="37" fillId="2" borderId="0" xfId="0" applyFont="1" applyAlignment="1">
      <alignment horizontal="left" wrapText="1"/>
    </xf>
    <xf numFmtId="0" fontId="38" fillId="2" borderId="24" xfId="0" applyFont="1" applyBorder="1" applyAlignment="1">
      <alignment horizontal="left" wrapText="1"/>
    </xf>
    <xf numFmtId="0" fontId="83" fillId="2" borderId="0" xfId="0" applyFont="1">
      <alignment vertical="top" wrapText="1"/>
    </xf>
    <xf numFmtId="0" fontId="83" fillId="2" borderId="0" xfId="0" applyFont="1" applyAlignment="1">
      <alignment vertical="center" wrapText="1"/>
    </xf>
    <xf numFmtId="0" fontId="82" fillId="17" borderId="11" xfId="0" applyFont="1" applyFill="1" applyBorder="1" applyAlignment="1">
      <alignment horizontal="left" vertical="top"/>
    </xf>
    <xf numFmtId="0" fontId="92" fillId="17" borderId="11" xfId="0" applyFont="1" applyFill="1" applyBorder="1" applyAlignment="1">
      <alignment horizontal="left" vertical="top" wrapText="1"/>
    </xf>
    <xf numFmtId="0" fontId="83" fillId="2" borderId="18" xfId="0" applyFont="1" applyBorder="1" applyAlignment="1">
      <alignment horizontal="left" vertical="center" wrapText="1"/>
    </xf>
    <xf numFmtId="0" fontId="83" fillId="0" borderId="18" xfId="0" applyFont="1" applyFill="1" applyBorder="1" applyAlignment="1">
      <alignment horizontal="left" vertical="center" wrapText="1"/>
    </xf>
    <xf numFmtId="0" fontId="83" fillId="2" borderId="18" xfId="23" applyFont="1" applyFill="1" applyBorder="1" applyAlignment="1">
      <alignment horizontal="left" vertical="center" wrapText="1"/>
    </xf>
    <xf numFmtId="0" fontId="83" fillId="0" borderId="18" xfId="0" applyFont="1" applyFill="1" applyBorder="1" applyAlignment="1">
      <alignment vertical="center" wrapText="1"/>
    </xf>
    <xf numFmtId="0" fontId="83" fillId="2" borderId="18" xfId="0" applyFont="1" applyBorder="1" applyAlignment="1">
      <alignment vertical="center" wrapText="1"/>
    </xf>
    <xf numFmtId="0" fontId="92" fillId="17" borderId="11" xfId="0" applyFont="1" applyFill="1" applyBorder="1" applyAlignment="1">
      <alignment horizontal="left" vertical="center" wrapText="1"/>
    </xf>
    <xf numFmtId="0" fontId="82" fillId="17" borderId="11" xfId="0" applyFont="1" applyFill="1" applyBorder="1" applyAlignment="1">
      <alignment horizontal="left" vertical="center"/>
    </xf>
    <xf numFmtId="0" fontId="83" fillId="0" borderId="18" xfId="0" quotePrefix="1" applyFont="1" applyFill="1" applyBorder="1" applyAlignment="1">
      <alignment vertical="center" wrapText="1"/>
    </xf>
    <xf numFmtId="0" fontId="83" fillId="2" borderId="12" xfId="0" applyFont="1" applyBorder="1" applyAlignment="1">
      <alignment vertical="center" wrapText="1"/>
    </xf>
    <xf numFmtId="0" fontId="83" fillId="0" borderId="0" xfId="0" applyFont="1" applyFill="1">
      <alignment vertical="top" wrapText="1"/>
    </xf>
    <xf numFmtId="0" fontId="83" fillId="2" borderId="14" xfId="41" applyFont="1" applyFill="1" applyBorder="1" applyAlignment="1">
      <alignment horizontal="left" vertical="center" wrapText="1"/>
    </xf>
    <xf numFmtId="0" fontId="83" fillId="0" borderId="12" xfId="0" applyFont="1" applyFill="1" applyBorder="1" applyAlignment="1">
      <alignment vertical="center" wrapText="1"/>
    </xf>
    <xf numFmtId="0" fontId="37" fillId="2" borderId="11" xfId="49" applyFont="1" applyAlignment="1">
      <alignment vertical="center" wrapText="1"/>
    </xf>
    <xf numFmtId="0" fontId="37" fillId="2" borderId="11" xfId="49" applyFont="1" applyAlignment="1">
      <alignment horizontal="left" vertical="center" wrapText="1"/>
    </xf>
    <xf numFmtId="0" fontId="37" fillId="0" borderId="18" xfId="23" applyFont="1" applyFill="1" applyBorder="1" applyAlignment="1">
      <alignment horizontal="left" vertical="center" wrapText="1"/>
    </xf>
    <xf numFmtId="0" fontId="37" fillId="19" borderId="9" xfId="41" applyFont="1" applyFill="1">
      <alignment horizontal="left" vertical="top" wrapText="1"/>
    </xf>
    <xf numFmtId="0" fontId="37" fillId="2" borderId="9" xfId="41" applyFont="1" applyFill="1" applyAlignment="1">
      <alignment horizontal="left" vertical="center" wrapText="1"/>
    </xf>
    <xf numFmtId="0" fontId="37" fillId="0" borderId="0" xfId="0" applyFont="1" applyFill="1" applyAlignment="1"/>
    <xf numFmtId="0" fontId="64" fillId="2" borderId="0" xfId="0" applyFont="1" applyAlignment="1">
      <alignment vertical="top"/>
    </xf>
    <xf numFmtId="0" fontId="37" fillId="11" borderId="19" xfId="0" applyFont="1" applyFill="1" applyBorder="1" applyAlignment="1"/>
    <xf numFmtId="0" fontId="37" fillId="11" borderId="19" xfId="0" applyFont="1" applyFill="1" applyBorder="1">
      <alignment vertical="top" wrapText="1"/>
    </xf>
    <xf numFmtId="0" fontId="37" fillId="0" borderId="19" xfId="0" applyFont="1" applyFill="1" applyBorder="1" applyAlignment="1">
      <alignment horizontal="left" vertical="top" wrapText="1"/>
    </xf>
    <xf numFmtId="0" fontId="37" fillId="2" borderId="19" xfId="0" applyFont="1" applyBorder="1">
      <alignment vertical="top" wrapText="1"/>
    </xf>
    <xf numFmtId="0" fontId="37" fillId="11" borderId="18" xfId="0" applyFont="1" applyFill="1" applyBorder="1" applyAlignment="1"/>
    <xf numFmtId="0" fontId="37" fillId="0" borderId="18" xfId="0" applyFont="1" applyFill="1" applyBorder="1" applyAlignment="1">
      <alignment horizontal="left" vertical="top" wrapText="1"/>
    </xf>
    <xf numFmtId="0" fontId="37" fillId="0" borderId="18" xfId="0" applyFont="1" applyFill="1" applyBorder="1">
      <alignment vertical="top" wrapText="1"/>
    </xf>
    <xf numFmtId="0" fontId="37" fillId="11" borderId="12" xfId="0" applyFont="1" applyFill="1" applyBorder="1" applyAlignment="1"/>
    <xf numFmtId="0" fontId="37" fillId="11" borderId="11" xfId="0" applyFont="1" applyFill="1" applyBorder="1" applyAlignment="1"/>
    <xf numFmtId="0" fontId="37" fillId="2" borderId="12" xfId="0" applyFont="1" applyBorder="1">
      <alignment vertical="top" wrapText="1"/>
    </xf>
    <xf numFmtId="0" fontId="37" fillId="11" borderId="14" xfId="0" applyFont="1" applyFill="1" applyBorder="1" applyAlignment="1"/>
    <xf numFmtId="0" fontId="37" fillId="0" borderId="14" xfId="0" applyFont="1" applyFill="1" applyBorder="1">
      <alignment vertical="top" wrapText="1"/>
    </xf>
    <xf numFmtId="0" fontId="37" fillId="2" borderId="14" xfId="0" applyFont="1" applyBorder="1">
      <alignment vertical="top" wrapText="1"/>
    </xf>
    <xf numFmtId="0" fontId="52" fillId="0" borderId="0" xfId="0" applyFont="1" applyFill="1" applyAlignment="1">
      <alignment vertical="top"/>
    </xf>
    <xf numFmtId="0" fontId="37" fillId="0" borderId="0" xfId="23" applyFont="1" applyFill="1" applyBorder="1">
      <alignment horizontal="left" vertical="top" wrapText="1"/>
    </xf>
    <xf numFmtId="0" fontId="0" fillId="2" borderId="19" xfId="0" applyFont="1" applyBorder="1">
      <alignment vertical="top" wrapText="1"/>
    </xf>
    <xf numFmtId="0" fontId="0" fillId="2" borderId="18" xfId="0" applyFont="1" applyBorder="1">
      <alignment vertical="top" wrapText="1"/>
    </xf>
    <xf numFmtId="0" fontId="0" fillId="2" borderId="14" xfId="0" applyFont="1" applyBorder="1">
      <alignment vertical="top" wrapText="1"/>
    </xf>
    <xf numFmtId="0" fontId="50" fillId="0" borderId="0" xfId="0" applyFont="1" applyFill="1" applyAlignment="1">
      <alignment vertical="top"/>
    </xf>
    <xf numFmtId="0" fontId="38" fillId="11" borderId="19" xfId="23" applyFont="1" applyFill="1" applyBorder="1">
      <alignment horizontal="left" vertical="top" wrapText="1"/>
    </xf>
    <xf numFmtId="0" fontId="0" fillId="2" borderId="0" xfId="0" applyFont="1" applyAlignment="1">
      <alignment vertical="center" wrapText="1"/>
    </xf>
    <xf numFmtId="0" fontId="0" fillId="2" borderId="0" xfId="0" applyFont="1" applyAlignment="1">
      <alignment vertical="center"/>
    </xf>
    <xf numFmtId="0" fontId="0" fillId="0" borderId="18" xfId="0" applyFont="1" applyFill="1" applyBorder="1">
      <alignment vertical="top" wrapText="1"/>
    </xf>
    <xf numFmtId="0" fontId="38" fillId="11" borderId="18" xfId="23" applyFont="1" applyFill="1" applyBorder="1" applyAlignment="1">
      <alignment horizontal="left" vertical="top" wrapText="1"/>
    </xf>
    <xf numFmtId="0" fontId="0" fillId="2" borderId="0" xfId="6" applyFont="1" applyFill="1" applyBorder="1" applyAlignment="1">
      <alignment horizontal="left" vertical="center"/>
    </xf>
    <xf numFmtId="0" fontId="0" fillId="0" borderId="0" xfId="0" applyFill="1" applyAlignment="1">
      <alignment vertical="top" wrapText="1"/>
    </xf>
    <xf numFmtId="0" fontId="31" fillId="0" borderId="0" xfId="6" applyFill="1" applyBorder="1" applyAlignment="1">
      <alignment horizontal="left" wrapText="1"/>
    </xf>
    <xf numFmtId="0" fontId="38" fillId="0" borderId="10" xfId="38" applyFont="1" applyFill="1" applyAlignment="1">
      <alignment horizontal="left" wrapText="1"/>
    </xf>
    <xf numFmtId="0" fontId="38" fillId="11" borderId="19" xfId="38" applyFont="1" applyFill="1" applyBorder="1" applyAlignment="1">
      <alignment horizontal="left" vertical="center" wrapText="1"/>
    </xf>
    <xf numFmtId="0" fontId="37" fillId="0" borderId="18" xfId="23" applyFont="1" applyFill="1" applyBorder="1" applyAlignment="1">
      <alignment horizontal="left" vertical="top" wrapText="1"/>
    </xf>
    <xf numFmtId="0" fontId="38" fillId="11" borderId="18" xfId="38" applyFont="1" applyFill="1" applyBorder="1" applyAlignment="1">
      <alignment horizontal="left" vertical="center" wrapText="1"/>
    </xf>
    <xf numFmtId="0" fontId="37" fillId="0" borderId="18" xfId="41" applyFont="1" applyBorder="1" applyAlignment="1">
      <alignment horizontal="left" vertical="top" wrapText="1"/>
    </xf>
    <xf numFmtId="0" fontId="37" fillId="0" borderId="18" xfId="49" applyFont="1" applyFill="1" applyBorder="1" applyAlignment="1">
      <alignment vertical="top" wrapText="1"/>
    </xf>
    <xf numFmtId="0" fontId="37" fillId="0" borderId="14" xfId="49" applyFont="1" applyFill="1" applyBorder="1" applyAlignment="1">
      <alignment vertical="top" wrapText="1"/>
    </xf>
    <xf numFmtId="0" fontId="38" fillId="2" borderId="26" xfId="0" applyFont="1" applyBorder="1" applyAlignment="1">
      <alignment horizontal="left" vertical="center"/>
    </xf>
    <xf numFmtId="0" fontId="37" fillId="14" borderId="18" xfId="23" applyFont="1" applyFill="1" applyBorder="1" applyAlignment="1">
      <alignment horizontal="left" vertical="top"/>
    </xf>
    <xf numFmtId="0" fontId="37" fillId="2" borderId="14" xfId="0" applyFont="1" applyBorder="1" applyAlignment="1">
      <alignment horizontal="left" vertical="top" wrapText="1"/>
    </xf>
    <xf numFmtId="0" fontId="37" fillId="0" borderId="14" xfId="0" applyFont="1" applyFill="1" applyBorder="1" applyAlignment="1">
      <alignment horizontal="left" vertical="top" wrapText="1"/>
    </xf>
    <xf numFmtId="0" fontId="37" fillId="0" borderId="12" xfId="23" applyFont="1" applyFill="1" applyBorder="1">
      <alignment horizontal="left" vertical="top" wrapText="1"/>
    </xf>
    <xf numFmtId="0" fontId="37" fillId="0" borderId="18" xfId="41" applyFont="1" applyFill="1" applyBorder="1">
      <alignment horizontal="left" vertical="top" wrapText="1"/>
    </xf>
    <xf numFmtId="0" fontId="37" fillId="0" borderId="11" xfId="41" applyFont="1" applyFill="1" applyBorder="1">
      <alignment horizontal="left" vertical="top" wrapText="1"/>
    </xf>
    <xf numFmtId="0" fontId="37" fillId="0" borderId="0" xfId="41" applyFont="1" applyFill="1" applyBorder="1">
      <alignment horizontal="left" vertical="top" wrapText="1"/>
    </xf>
    <xf numFmtId="0" fontId="37" fillId="0" borderId="18" xfId="23" quotePrefix="1" applyFont="1" applyFill="1" applyBorder="1">
      <alignment horizontal="left" vertical="top" wrapText="1"/>
    </xf>
    <xf numFmtId="0" fontId="37" fillId="0" borderId="18" xfId="23" quotePrefix="1" applyFont="1" applyBorder="1">
      <alignment horizontal="left" vertical="top" wrapText="1"/>
    </xf>
    <xf numFmtId="0" fontId="37" fillId="0" borderId="14" xfId="41" applyFont="1" applyFill="1" applyBorder="1">
      <alignment horizontal="left" vertical="top" wrapText="1"/>
    </xf>
    <xf numFmtId="0" fontId="37" fillId="0" borderId="12" xfId="41" applyFont="1" applyFill="1" applyBorder="1">
      <alignment horizontal="left" vertical="top" wrapText="1"/>
    </xf>
    <xf numFmtId="0" fontId="25" fillId="2" borderId="18" xfId="24" applyBorder="1" applyAlignment="1">
      <alignment horizontal="left" vertical="center"/>
    </xf>
    <xf numFmtId="0" fontId="98" fillId="0" borderId="18" xfId="41" applyFont="1" applyBorder="1">
      <alignment horizontal="left" vertical="top" wrapText="1"/>
    </xf>
    <xf numFmtId="0" fontId="99" fillId="0" borderId="0" xfId="0" applyFont="1" applyFill="1">
      <alignment vertical="top" wrapText="1"/>
    </xf>
    <xf numFmtId="0" fontId="101" fillId="0" borderId="18" xfId="23" applyFont="1" applyFill="1" applyBorder="1">
      <alignment horizontal="left" vertical="top" wrapText="1"/>
    </xf>
    <xf numFmtId="0" fontId="37" fillId="2" borderId="12" xfId="49" applyFont="1" applyBorder="1">
      <alignment vertical="top" wrapText="1"/>
    </xf>
    <xf numFmtId="0" fontId="37" fillId="2" borderId="18" xfId="41" applyFont="1" applyFill="1" applyBorder="1" applyAlignment="1">
      <alignment vertical="top" wrapText="1"/>
    </xf>
    <xf numFmtId="0" fontId="37" fillId="2" borderId="18" xfId="49" applyFont="1" applyBorder="1">
      <alignment vertical="top" wrapText="1"/>
    </xf>
    <xf numFmtId="0" fontId="81" fillId="2" borderId="18" xfId="41" applyFont="1" applyFill="1" applyBorder="1">
      <alignment horizontal="left" vertical="top" wrapText="1"/>
    </xf>
    <xf numFmtId="0" fontId="37" fillId="2" borderId="14" xfId="41" applyFont="1" applyFill="1" applyBorder="1">
      <alignment horizontal="left" vertical="top" wrapText="1"/>
    </xf>
    <xf numFmtId="0" fontId="37" fillId="2" borderId="18" xfId="41" applyFont="1" applyFill="1" applyBorder="1">
      <alignment horizontal="left" vertical="top" wrapText="1"/>
    </xf>
    <xf numFmtId="0" fontId="37" fillId="2" borderId="0" xfId="0" applyFont="1" applyAlignment="1">
      <alignment horizontal="left" vertical="top" wrapText="1"/>
    </xf>
    <xf numFmtId="0" fontId="37" fillId="0" borderId="0" xfId="0" applyFont="1" applyFill="1" applyAlignment="1">
      <alignment horizontal="left" vertical="center" wrapText="1"/>
    </xf>
    <xf numFmtId="0" fontId="37" fillId="0" borderId="0" xfId="0" applyFont="1" applyFill="1" applyAlignment="1">
      <alignment horizontal="left" vertical="top" wrapText="1"/>
    </xf>
    <xf numFmtId="0" fontId="38" fillId="2" borderId="33" xfId="0" applyFont="1" applyBorder="1" applyAlignment="1">
      <alignment horizontal="left" vertical="center" wrapText="1"/>
    </xf>
    <xf numFmtId="0" fontId="37" fillId="14" borderId="29" xfId="23" applyFont="1" applyFill="1" applyBorder="1">
      <alignment horizontal="left" vertical="top" wrapText="1"/>
    </xf>
    <xf numFmtId="0" fontId="37" fillId="14" borderId="34" xfId="23" applyFont="1" applyFill="1" applyBorder="1">
      <alignment horizontal="left" vertical="top" wrapText="1"/>
    </xf>
    <xf numFmtId="166" fontId="37" fillId="14" borderId="29" xfId="23" applyNumberFormat="1" applyFont="1" applyFill="1" applyBorder="1" applyAlignment="1">
      <alignment vertical="top" wrapText="1"/>
    </xf>
    <xf numFmtId="166" fontId="37" fillId="14" borderId="35" xfId="23" applyNumberFormat="1" applyFont="1" applyFill="1" applyBorder="1">
      <alignment horizontal="left" vertical="top" wrapText="1"/>
    </xf>
    <xf numFmtId="166" fontId="37" fillId="14" borderId="18" xfId="23" applyNumberFormat="1" applyFont="1" applyFill="1" applyBorder="1" applyAlignment="1">
      <alignment vertical="top" wrapText="1"/>
    </xf>
    <xf numFmtId="0" fontId="37" fillId="14" borderId="18" xfId="23" applyFont="1" applyFill="1" applyBorder="1">
      <alignment horizontal="left" vertical="top" wrapText="1"/>
    </xf>
    <xf numFmtId="0" fontId="37" fillId="0" borderId="35" xfId="23" applyFont="1" applyFill="1" applyBorder="1">
      <alignment horizontal="left" vertical="top" wrapText="1"/>
    </xf>
    <xf numFmtId="166" fontId="37" fillId="14" borderId="18" xfId="23" applyNumberFormat="1" applyFont="1" applyFill="1" applyBorder="1">
      <alignment horizontal="left" vertical="top" wrapText="1"/>
    </xf>
    <xf numFmtId="0" fontId="37" fillId="14" borderId="35" xfId="23" applyFont="1" applyFill="1" applyBorder="1">
      <alignment horizontal="left" vertical="top" wrapText="1"/>
    </xf>
    <xf numFmtId="0" fontId="38" fillId="11" borderId="18" xfId="23" applyFont="1" applyFill="1" applyBorder="1">
      <alignment horizontal="left" vertical="top" wrapText="1"/>
    </xf>
    <xf numFmtId="0" fontId="37" fillId="0" borderId="36" xfId="0" applyFont="1" applyFill="1" applyBorder="1" applyAlignment="1">
      <alignment horizontal="left" vertical="top" wrapText="1"/>
    </xf>
    <xf numFmtId="166" fontId="37" fillId="11" borderId="14" xfId="0" applyNumberFormat="1" applyFont="1" applyFill="1" applyBorder="1" applyAlignment="1">
      <alignment horizontal="left" vertical="top" wrapText="1"/>
    </xf>
    <xf numFmtId="166" fontId="64" fillId="2" borderId="14" xfId="0" applyNumberFormat="1" applyFont="1" applyBorder="1" applyAlignment="1">
      <alignment horizontal="left" vertical="top" wrapText="1"/>
    </xf>
    <xf numFmtId="0" fontId="38" fillId="0" borderId="0" xfId="23" applyFont="1" applyFill="1" applyBorder="1">
      <alignment horizontal="left" vertical="top" wrapText="1"/>
    </xf>
    <xf numFmtId="166" fontId="37" fillId="0" borderId="0" xfId="0" applyNumberFormat="1" applyFont="1" applyFill="1" applyAlignment="1">
      <alignment horizontal="left" vertical="top" wrapText="1"/>
    </xf>
    <xf numFmtId="166" fontId="64" fillId="2" borderId="0" xfId="0" applyNumberFormat="1" applyFont="1" applyAlignment="1">
      <alignment horizontal="left" vertical="top"/>
    </xf>
    <xf numFmtId="0" fontId="74" fillId="0" borderId="0" xfId="23" applyFont="1" applyFill="1" applyBorder="1" applyAlignment="1">
      <alignment horizontal="left" vertical="top"/>
    </xf>
    <xf numFmtId="0" fontId="0" fillId="2" borderId="0" xfId="24" applyFont="1" applyBorder="1" applyAlignment="1">
      <alignment horizontal="left" vertical="top" wrapText="1"/>
    </xf>
    <xf numFmtId="0" fontId="102" fillId="2" borderId="0" xfId="6" applyFont="1" applyFill="1" applyBorder="1" applyAlignment="1">
      <alignment horizontal="left" vertical="center"/>
    </xf>
    <xf numFmtId="0" fontId="37" fillId="0" borderId="12" xfId="41" applyFont="1" applyBorder="1">
      <alignment horizontal="left" vertical="top" wrapText="1"/>
    </xf>
    <xf numFmtId="0" fontId="37" fillId="0" borderId="0" xfId="41" applyFont="1" applyBorder="1">
      <alignment horizontal="left" vertical="top" wrapText="1"/>
    </xf>
    <xf numFmtId="0" fontId="37" fillId="0" borderId="11" xfId="41" applyFont="1" applyBorder="1">
      <alignment horizontal="left" vertical="top" wrapText="1"/>
    </xf>
    <xf numFmtId="0" fontId="37" fillId="14" borderId="18" xfId="23" applyFont="1" applyFill="1" applyBorder="1">
      <alignment horizontal="left" vertical="top" wrapText="1"/>
    </xf>
    <xf numFmtId="0" fontId="81" fillId="2" borderId="18" xfId="23" applyFont="1" applyFill="1" applyBorder="1" applyAlignment="1">
      <alignment vertical="top" wrapText="1"/>
    </xf>
    <xf numFmtId="0" fontId="37" fillId="0" borderId="0" xfId="49" applyFont="1" applyFill="1" applyBorder="1">
      <alignment vertical="top" wrapText="1"/>
    </xf>
    <xf numFmtId="0" fontId="37" fillId="0" borderId="0" xfId="49" applyFont="1" applyFill="1" applyBorder="1" applyAlignment="1">
      <alignment vertical="top" wrapText="1"/>
    </xf>
    <xf numFmtId="0" fontId="37" fillId="2" borderId="0" xfId="41" applyFont="1" applyFill="1" applyBorder="1">
      <alignment horizontal="left" vertical="top" wrapText="1"/>
    </xf>
    <xf numFmtId="0" fontId="0" fillId="2" borderId="0" xfId="0" applyFont="1">
      <alignment vertical="top" wrapText="1"/>
    </xf>
    <xf numFmtId="0" fontId="0" fillId="2" borderId="0" xfId="0" applyFont="1" applyAlignment="1">
      <alignment vertical="top"/>
    </xf>
    <xf numFmtId="0" fontId="0" fillId="11" borderId="18" xfId="0" applyFont="1" applyFill="1" applyBorder="1" applyAlignment="1">
      <alignment vertical="center" wrapText="1"/>
    </xf>
    <xf numFmtId="0" fontId="37" fillId="0" borderId="15" xfId="23" applyFont="1" applyFill="1" applyBorder="1">
      <alignment horizontal="left" vertical="top" wrapText="1"/>
    </xf>
    <xf numFmtId="0" fontId="33" fillId="2" borderId="0" xfId="39" applyFont="1" applyFill="1" applyAlignment="1">
      <alignment vertical="top"/>
    </xf>
    <xf numFmtId="0" fontId="33" fillId="2" borderId="0" xfId="39" applyFont="1" applyFill="1" applyAlignment="1">
      <alignment vertical="top" wrapText="1"/>
    </xf>
    <xf numFmtId="0" fontId="0" fillId="0" borderId="0" xfId="0" applyFont="1" applyFill="1">
      <alignment vertical="top" wrapText="1"/>
    </xf>
    <xf numFmtId="0" fontId="0" fillId="2" borderId="10" xfId="0" applyFont="1" applyBorder="1">
      <alignment vertical="top" wrapText="1"/>
    </xf>
    <xf numFmtId="0" fontId="0" fillId="2" borderId="11" xfId="0" applyFont="1" applyBorder="1">
      <alignment vertical="top" wrapText="1"/>
    </xf>
    <xf numFmtId="0" fontId="62" fillId="0" borderId="0" xfId="45" applyFont="1" applyFill="1" applyAlignment="1">
      <alignment horizontal="left" wrapText="1"/>
    </xf>
    <xf numFmtId="0" fontId="49" fillId="0" borderId="0" xfId="39" applyFont="1">
      <alignment horizontal="left" vertical="top" wrapText="1"/>
    </xf>
    <xf numFmtId="0" fontId="0" fillId="0" borderId="18" xfId="0" applyFont="1" applyFill="1" applyBorder="1" applyAlignment="1">
      <alignment vertical="top"/>
    </xf>
    <xf numFmtId="0" fontId="0" fillId="11" borderId="18" xfId="0" applyFont="1" applyFill="1" applyBorder="1">
      <alignment vertical="top" wrapText="1"/>
    </xf>
    <xf numFmtId="0" fontId="0" fillId="0" borderId="11" xfId="0" applyFont="1" applyFill="1" applyBorder="1">
      <alignment vertical="top" wrapText="1"/>
    </xf>
    <xf numFmtId="0" fontId="0" fillId="2" borderId="12" xfId="0" applyFont="1" applyBorder="1">
      <alignment vertical="top" wrapText="1"/>
    </xf>
    <xf numFmtId="0" fontId="0" fillId="2" borderId="18" xfId="0" applyFont="1" applyBorder="1" applyAlignment="1">
      <alignment vertical="top"/>
    </xf>
    <xf numFmtId="0" fontId="0" fillId="0" borderId="12" xfId="0" applyFont="1" applyFill="1" applyBorder="1">
      <alignment vertical="top" wrapText="1"/>
    </xf>
    <xf numFmtId="0" fontId="0" fillId="11" borderId="18" xfId="0" applyFont="1" applyFill="1" applyBorder="1" applyAlignment="1">
      <alignment vertical="center"/>
    </xf>
    <xf numFmtId="0" fontId="37" fillId="15" borderId="30" xfId="0" applyFont="1" applyFill="1" applyBorder="1">
      <alignment vertical="top" wrapText="1"/>
    </xf>
    <xf numFmtId="0" fontId="37" fillId="15" borderId="31" xfId="0" applyFont="1" applyFill="1" applyBorder="1">
      <alignment vertical="top" wrapText="1"/>
    </xf>
    <xf numFmtId="0" fontId="37" fillId="11" borderId="29" xfId="23" applyFont="1" applyFill="1" applyBorder="1">
      <alignment horizontal="left" vertical="top" wrapText="1"/>
    </xf>
    <xf numFmtId="170" fontId="37" fillId="11" borderId="18" xfId="23" applyNumberFormat="1" applyFont="1" applyFill="1" applyBorder="1">
      <alignment horizontal="left" vertical="top" wrapText="1"/>
    </xf>
    <xf numFmtId="3" fontId="37" fillId="11" borderId="18" xfId="23" applyNumberFormat="1" applyFont="1" applyFill="1" applyBorder="1">
      <alignment horizontal="left" vertical="top" wrapText="1"/>
    </xf>
    <xf numFmtId="0" fontId="37" fillId="11" borderId="18" xfId="72" applyNumberFormat="1" applyFont="1" applyFill="1" applyBorder="1" applyAlignment="1">
      <alignment horizontal="left" vertical="top" wrapText="1"/>
    </xf>
    <xf numFmtId="0" fontId="29" fillId="2" borderId="0" xfId="0" applyFont="1" applyAlignment="1">
      <alignment horizontal="left" vertical="top" wrapText="1"/>
    </xf>
    <xf numFmtId="0" fontId="22" fillId="2" borderId="0" xfId="0" applyFont="1" applyAlignment="1">
      <alignment horizontal="left" vertical="top" wrapText="1"/>
    </xf>
    <xf numFmtId="0" fontId="0" fillId="2" borderId="0" xfId="6" applyFont="1" applyFill="1" applyBorder="1" applyAlignment="1">
      <alignment vertical="center" wrapText="1"/>
    </xf>
    <xf numFmtId="0" fontId="0" fillId="2" borderId="0" xfId="6" applyFont="1" applyFill="1" applyBorder="1" applyAlignment="1">
      <alignment vertical="center"/>
    </xf>
    <xf numFmtId="0" fontId="27" fillId="2" borderId="0" xfId="24" applyFont="1" applyBorder="1" applyAlignment="1">
      <alignment horizontal="left" vertical="center" wrapText="1"/>
    </xf>
    <xf numFmtId="0" fontId="0" fillId="2" borderId="0" xfId="24" applyFont="1" applyBorder="1" applyAlignment="1">
      <alignment horizontal="left" vertical="top" wrapText="1"/>
    </xf>
    <xf numFmtId="0" fontId="27" fillId="2" borderId="0" xfId="6" applyFont="1" applyFill="1" applyBorder="1" applyAlignment="1">
      <alignment vertical="center" wrapText="1"/>
    </xf>
    <xf numFmtId="0" fontId="27" fillId="2" borderId="0" xfId="6" applyFont="1" applyFill="1" applyBorder="1" applyAlignment="1">
      <alignment vertical="center"/>
    </xf>
    <xf numFmtId="0" fontId="0" fillId="2" borderId="0" xfId="0" applyAlignment="1">
      <alignment horizontal="left" vertical="top" wrapText="1"/>
    </xf>
    <xf numFmtId="0" fontId="38" fillId="2" borderId="21" xfId="38" applyFont="1" applyFill="1" applyBorder="1" applyAlignment="1">
      <alignment horizontal="center" vertical="center" wrapText="1"/>
    </xf>
    <xf numFmtId="0" fontId="38" fillId="2" borderId="22" xfId="38" applyFont="1" applyFill="1" applyBorder="1" applyAlignment="1">
      <alignment horizontal="center" vertical="center" wrapText="1"/>
    </xf>
    <xf numFmtId="0" fontId="27" fillId="11" borderId="21" xfId="0" applyFont="1" applyFill="1" applyBorder="1" applyAlignment="1">
      <alignment horizontal="center" vertical="center" wrapText="1"/>
    </xf>
    <xf numFmtId="0" fontId="27" fillId="11" borderId="0" xfId="0" applyFont="1" applyFill="1" applyAlignment="1">
      <alignment horizontal="center" vertical="center" wrapText="1"/>
    </xf>
    <xf numFmtId="0" fontId="27" fillId="11" borderId="20" xfId="0" applyFont="1" applyFill="1" applyBorder="1" applyAlignment="1">
      <alignment horizontal="center" vertical="center" wrapText="1"/>
    </xf>
    <xf numFmtId="0" fontId="38" fillId="2" borderId="10" xfId="38" applyFont="1" applyFill="1" applyAlignment="1">
      <alignment horizontal="left"/>
    </xf>
    <xf numFmtId="0" fontId="58" fillId="2" borderId="0" xfId="6" applyFont="1" applyFill="1" applyAlignment="1">
      <alignment horizontal="left" vertical="top" wrapText="1"/>
    </xf>
    <xf numFmtId="0" fontId="38" fillId="11" borderId="18" xfId="49" applyFont="1" applyFill="1" applyBorder="1">
      <alignment vertical="top" wrapText="1"/>
    </xf>
    <xf numFmtId="0" fontId="37" fillId="11" borderId="18" xfId="49" applyFont="1" applyFill="1" applyBorder="1">
      <alignment vertical="top" wrapText="1"/>
    </xf>
    <xf numFmtId="0" fontId="38" fillId="11" borderId="18" xfId="49" applyFont="1" applyFill="1" applyBorder="1" applyAlignment="1">
      <alignment horizontal="left" vertical="top" wrapText="1"/>
    </xf>
    <xf numFmtId="0" fontId="38" fillId="11" borderId="14" xfId="49" applyFont="1" applyFill="1" applyBorder="1" applyAlignment="1">
      <alignment horizontal="left" vertical="top" wrapText="1"/>
    </xf>
    <xf numFmtId="0" fontId="37" fillId="11" borderId="18" xfId="49" applyFont="1" applyFill="1" applyBorder="1" applyAlignment="1">
      <alignment horizontal="left" vertical="top" wrapText="1"/>
    </xf>
    <xf numFmtId="0" fontId="37" fillId="11" borderId="14" xfId="49" applyFont="1" applyFill="1" applyBorder="1" applyAlignment="1">
      <alignment horizontal="left" vertical="top" wrapText="1"/>
    </xf>
    <xf numFmtId="0" fontId="38" fillId="14" borderId="10" xfId="38" applyFont="1" applyFill="1" applyAlignment="1">
      <alignment horizontal="left" wrapText="1"/>
    </xf>
    <xf numFmtId="0" fontId="38" fillId="11" borderId="19" xfId="49" applyFont="1" applyFill="1" applyBorder="1" applyAlignment="1">
      <alignment horizontal="left" vertical="top" wrapText="1"/>
    </xf>
    <xf numFmtId="0" fontId="37" fillId="11" borderId="19" xfId="49" applyFont="1" applyFill="1" applyBorder="1" applyAlignment="1">
      <alignment horizontal="left" vertical="top" wrapText="1"/>
    </xf>
    <xf numFmtId="0" fontId="37" fillId="2" borderId="0" xfId="0" applyFont="1" applyAlignment="1">
      <alignment horizontal="left" vertical="top" wrapText="1"/>
    </xf>
    <xf numFmtId="9" fontId="37" fillId="11" borderId="18" xfId="72" applyFont="1" applyFill="1" applyBorder="1" applyAlignment="1">
      <alignment horizontal="left" vertical="center" wrapText="1"/>
    </xf>
    <xf numFmtId="0" fontId="37" fillId="0" borderId="28" xfId="0" applyFont="1" applyFill="1" applyBorder="1" applyAlignment="1">
      <alignment horizontal="left" vertical="center" wrapText="1"/>
    </xf>
    <xf numFmtId="0" fontId="37" fillId="0" borderId="0" xfId="0" applyFont="1" applyFill="1" applyAlignment="1">
      <alignment horizontal="left" vertical="center" wrapText="1"/>
    </xf>
    <xf numFmtId="0" fontId="37" fillId="0" borderId="11" xfId="0" applyFont="1" applyFill="1" applyBorder="1" applyAlignment="1">
      <alignment horizontal="left" vertical="center" wrapText="1"/>
    </xf>
    <xf numFmtId="0" fontId="37" fillId="0" borderId="12"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8" fillId="2" borderId="24" xfId="0" applyFont="1" applyBorder="1" applyAlignment="1">
      <alignment horizontal="left" wrapText="1"/>
    </xf>
    <xf numFmtId="0" fontId="92" fillId="17" borderId="12" xfId="0" applyFont="1" applyFill="1" applyBorder="1" applyAlignment="1">
      <alignment horizontal="left" vertical="center" wrapText="1"/>
    </xf>
    <xf numFmtId="9" fontId="37" fillId="11" borderId="14" xfId="72" applyFont="1" applyFill="1" applyBorder="1" applyAlignment="1">
      <alignment horizontal="left" vertical="center" wrapText="1"/>
    </xf>
    <xf numFmtId="0" fontId="92" fillId="17" borderId="27" xfId="0" applyFont="1" applyFill="1" applyBorder="1" applyAlignment="1">
      <alignment horizontal="left" vertical="center" wrapText="1"/>
    </xf>
    <xf numFmtId="0" fontId="37" fillId="2" borderId="0" xfId="0" applyFont="1" applyAlignment="1">
      <alignment horizontal="left" vertical="center" wrapText="1" indent="1"/>
    </xf>
    <xf numFmtId="0" fontId="38" fillId="0" borderId="10" xfId="38" applyFont="1" applyAlignment="1">
      <alignment horizontal="left"/>
    </xf>
    <xf numFmtId="0" fontId="27" fillId="11" borderId="18" xfId="0" applyFont="1" applyFill="1" applyBorder="1" applyAlignment="1">
      <alignment horizontal="left" vertical="top" wrapText="1"/>
    </xf>
    <xf numFmtId="0" fontId="38" fillId="11" borderId="12" xfId="23" applyFont="1" applyFill="1" applyBorder="1" applyAlignment="1">
      <alignment horizontal="left" vertical="top" wrapText="1"/>
    </xf>
    <xf numFmtId="0" fontId="38" fillId="11" borderId="0" xfId="23" applyFont="1" applyFill="1" applyBorder="1" applyAlignment="1">
      <alignment horizontal="left" vertical="top" wrapText="1"/>
    </xf>
    <xf numFmtId="0" fontId="38" fillId="11" borderId="11" xfId="23" applyFont="1" applyFill="1" applyAlignment="1">
      <alignment horizontal="left" vertical="top" wrapText="1"/>
    </xf>
    <xf numFmtId="0" fontId="38" fillId="11" borderId="9" xfId="23" applyFont="1" applyFill="1" applyBorder="1" applyAlignment="1">
      <alignment horizontal="left" vertical="top" wrapText="1"/>
    </xf>
    <xf numFmtId="0" fontId="38" fillId="11" borderId="11" xfId="23" applyFont="1" applyFill="1" applyBorder="1" applyAlignment="1">
      <alignment horizontal="left" vertical="top" wrapText="1"/>
    </xf>
    <xf numFmtId="0" fontId="37" fillId="11" borderId="18" xfId="0" applyFont="1" applyFill="1" applyBorder="1" applyAlignment="1">
      <alignment horizontal="left" vertical="top" wrapText="1"/>
    </xf>
    <xf numFmtId="0" fontId="37" fillId="11" borderId="18" xfId="0" applyFont="1" applyFill="1" applyBorder="1" applyAlignment="1">
      <alignment horizontal="left" vertical="top"/>
    </xf>
    <xf numFmtId="0" fontId="37" fillId="19" borderId="11" xfId="49" applyFont="1" applyFill="1">
      <alignment vertical="top" wrapText="1"/>
    </xf>
    <xf numFmtId="0" fontId="37" fillId="2" borderId="0" xfId="0" applyFont="1" applyAlignment="1">
      <alignment horizontal="left" vertical="center" wrapText="1"/>
    </xf>
    <xf numFmtId="0" fontId="52" fillId="0" borderId="0" xfId="0" applyFont="1" applyFill="1" applyAlignment="1">
      <alignment horizontal="left" vertical="center" wrapText="1"/>
    </xf>
    <xf numFmtId="0" fontId="37" fillId="0" borderId="0" xfId="0" applyFont="1" applyFill="1" applyAlignment="1">
      <alignment horizontal="left" vertical="top" wrapText="1"/>
    </xf>
    <xf numFmtId="0" fontId="37" fillId="0" borderId="12" xfId="41" applyFont="1" applyBorder="1">
      <alignment horizontal="left" vertical="top" wrapText="1"/>
    </xf>
    <xf numFmtId="0" fontId="37" fillId="0" borderId="0" xfId="41" applyFont="1" applyBorder="1">
      <alignment horizontal="left" vertical="top" wrapText="1"/>
    </xf>
    <xf numFmtId="0" fontId="37" fillId="0" borderId="11" xfId="41" applyFont="1" applyBorder="1">
      <alignment horizontal="left" vertical="top" wrapText="1"/>
    </xf>
    <xf numFmtId="0" fontId="37" fillId="18" borderId="0" xfId="0" applyFont="1" applyFill="1" applyAlignment="1">
      <alignment horizontal="center" vertical="center" wrapText="1"/>
    </xf>
    <xf numFmtId="0" fontId="79" fillId="2" borderId="0" xfId="0" applyFont="1" applyAlignment="1">
      <alignment horizontal="left" vertical="top" wrapText="1"/>
    </xf>
    <xf numFmtId="0" fontId="77" fillId="2" borderId="0" xfId="0" applyFont="1" applyAlignment="1">
      <alignment horizontal="left" vertical="center" wrapText="1"/>
    </xf>
    <xf numFmtId="0" fontId="0" fillId="2" borderId="0" xfId="6" applyFont="1" applyFill="1" applyBorder="1" applyAlignment="1">
      <alignment horizontal="left" vertical="top" wrapText="1"/>
    </xf>
    <xf numFmtId="0" fontId="27" fillId="11" borderId="32" xfId="0" applyFont="1" applyFill="1" applyBorder="1" applyAlignment="1">
      <alignment horizontal="center" vertical="top" wrapText="1"/>
    </xf>
    <xf numFmtId="0" fontId="27" fillId="11" borderId="21" xfId="0" applyFont="1" applyFill="1" applyBorder="1" applyAlignment="1">
      <alignment horizontal="center" vertical="top" wrapText="1"/>
    </xf>
    <xf numFmtId="0" fontId="22" fillId="11" borderId="32" xfId="0" applyFont="1" applyFill="1" applyBorder="1" applyAlignment="1">
      <alignment horizontal="center" vertical="top" wrapText="1"/>
    </xf>
    <xf numFmtId="0" fontId="38" fillId="2" borderId="26" xfId="0" applyFont="1" applyBorder="1" applyAlignment="1">
      <alignment horizontal="left" vertical="center"/>
    </xf>
    <xf numFmtId="0" fontId="38" fillId="11" borderId="25" xfId="23" applyFont="1" applyFill="1" applyBorder="1">
      <alignment horizontal="left" vertical="top" wrapText="1"/>
    </xf>
    <xf numFmtId="0" fontId="38" fillId="11" borderId="0" xfId="23" applyFont="1" applyFill="1" applyBorder="1">
      <alignment horizontal="left" vertical="top" wrapText="1"/>
    </xf>
    <xf numFmtId="0" fontId="38" fillId="11" borderId="11" xfId="23" applyFont="1" applyFill="1">
      <alignment horizontal="left" vertical="top" wrapText="1"/>
    </xf>
    <xf numFmtId="0" fontId="37" fillId="14" borderId="29" xfId="23" applyFont="1" applyFill="1" applyBorder="1">
      <alignment horizontal="left" vertical="top" wrapText="1"/>
    </xf>
    <xf numFmtId="0" fontId="37" fillId="14" borderId="18" xfId="23" applyFont="1" applyFill="1" applyBorder="1">
      <alignment horizontal="left" vertical="top" wrapText="1"/>
    </xf>
    <xf numFmtId="0" fontId="65" fillId="0" borderId="0" xfId="23" applyFont="1" applyFill="1" applyBorder="1">
      <alignment horizontal="left" vertical="top" wrapText="1"/>
    </xf>
    <xf numFmtId="0" fontId="38" fillId="11" borderId="18" xfId="23" applyFont="1" applyFill="1" applyBorder="1">
      <alignment horizontal="left" vertical="top" wrapText="1"/>
    </xf>
    <xf numFmtId="0" fontId="38" fillId="11" borderId="14" xfId="23" applyFont="1" applyFill="1" applyBorder="1">
      <alignment horizontal="left" vertical="top" wrapText="1"/>
    </xf>
    <xf numFmtId="0" fontId="37" fillId="14" borderId="12" xfId="23" applyFont="1" applyFill="1" applyBorder="1" applyAlignment="1">
      <alignment horizontal="left" vertical="top" wrapText="1"/>
    </xf>
    <xf numFmtId="0" fontId="37" fillId="14" borderId="11" xfId="23" applyFont="1" applyFill="1" applyBorder="1" applyAlignment="1">
      <alignment horizontal="left" vertical="top" wrapText="1"/>
    </xf>
    <xf numFmtId="0" fontId="37" fillId="14" borderId="37" xfId="23" applyFont="1" applyFill="1" applyBorder="1" applyAlignment="1">
      <alignment horizontal="left" vertical="top" wrapText="1"/>
    </xf>
    <xf numFmtId="0" fontId="37" fillId="14" borderId="38" xfId="23" applyFont="1" applyFill="1" applyBorder="1" applyAlignment="1">
      <alignment horizontal="left" vertical="top" wrapText="1"/>
    </xf>
  </cellXfs>
  <cellStyles count="73">
    <cellStyle name="20% - Accent1" xfId="36" builtinId="30" hidden="1"/>
    <cellStyle name="60% - Accent6 lines" xfId="69" xr:uid="{D9FBE5BE-6C2D-4653-8287-DD4489D004A7}"/>
    <cellStyle name="Bad" xfId="10" builtinId="27" hidden="1"/>
    <cellStyle name="Blank" xfId="45" xr:uid="{0033F7AF-5E2E-6F46-9ECE-5269B4B0F499}"/>
    <cellStyle name="Bold" xfId="37" xr:uid="{00000000-0005-0000-0000-000002000000}"/>
    <cellStyle name="Calculation" xfId="14" builtinId="22" hidden="1" customBuiltin="1"/>
    <cellStyle name="Check Cell" xfId="16" builtinId="23" hidden="1"/>
    <cellStyle name="Comma" xfId="28" builtinId="3" hidden="1"/>
    <cellStyle name="Comma" xfId="1" builtinId="3" hidden="1"/>
    <cellStyle name="Comma" xfId="29" builtinId="3" hidden="1"/>
    <cellStyle name="Comma [0]" xfId="2" builtinId="6" hidden="1"/>
    <cellStyle name="Comma 2" xfId="61" xr:uid="{2B9FBE7D-CC64-46BA-93D6-F32BB1F93A11}"/>
    <cellStyle name="Comma 3" xfId="71" xr:uid="{1E44AF5D-C06E-4C79-AA6D-711355D253E0}"/>
    <cellStyle name="Comma 84" xfId="67" xr:uid="{5BCAE783-68CE-4230-B70A-059565C72408}"/>
    <cellStyle name="Currency" xfId="3" builtinId="4" hidden="1"/>
    <cellStyle name="Currency [0]" xfId="4" builtinId="7" hidden="1"/>
    <cellStyle name="ESG Addendum 2021" xfId="21" xr:uid="{00000000-0005-0000-0000-00000B000000}"/>
    <cellStyle name="Explanatory Text" xfId="19" builtinId="53" hidden="1"/>
    <cellStyle name="Footnote" xfId="31" xr:uid="{00000000-0005-0000-0000-00000D000000}"/>
    <cellStyle name="Footnote 2" xfId="63" xr:uid="{45EEA8CE-5DD6-4FCB-9789-5E2875D1937F}"/>
    <cellStyle name="Good" xfId="9" builtinId="26" hidden="1"/>
    <cellStyle name="Heading 1" xfId="34" builtinId="16" hidden="1"/>
    <cellStyle name="Heading 2" xfId="7" builtinId="17" hidden="1" customBuiltin="1"/>
    <cellStyle name="Heading 2 Centred" xfId="22" xr:uid="{00000000-0005-0000-0000-000011000000}"/>
    <cellStyle name="Heading 3" xfId="8" builtinId="18" hidden="1" customBuiltin="1"/>
    <cellStyle name="Heading 4" xfId="35" builtinId="19" hidden="1"/>
    <cellStyle name="Hyperlink" xfId="24" builtinId="8" customBuiltin="1"/>
    <cellStyle name="Hyperlink 2" xfId="58" xr:uid="{30A602C4-3ABE-4A6E-9B3B-CEEFF9EEFF68}"/>
    <cellStyle name="Hyperlink 3" xfId="70" xr:uid="{05845ED9-96B1-4CC1-99E2-BF79C55A38E0}"/>
    <cellStyle name="Input" xfId="12" builtinId="20" hidden="1"/>
    <cellStyle name="Linked Cell" xfId="15" builtinId="24" hidden="1"/>
    <cellStyle name="NAB FTB1 - Financial Table Body" xfId="57" xr:uid="{7708725A-9B41-4ED4-B9D3-524F2FCA8E93}"/>
    <cellStyle name="NAB FTBB1 - Financial Table Body,AB" xfId="60" xr:uid="{F7A7DD4A-AE40-4C0C-B628-A03E51C48559}"/>
    <cellStyle name="NAB FTBB1a - Financial Table Body,AB,U" xfId="55" xr:uid="{5D762222-0B89-4BAB-B9E2-92A64C33A115}"/>
    <cellStyle name="NAB FTH2a - Financial Header 2" xfId="56" xr:uid="{D713CBEC-A191-488A-9BE1-416F73CBF7DD}"/>
    <cellStyle name="NAB FTNB1g - Numbers B,S,1dp" xfId="59" xr:uid="{AE879570-4206-415C-996F-C5C2BF8E2544}"/>
    <cellStyle name="NAB H2 - Header 2" xfId="53" xr:uid="{35728BA6-0C52-45C5-8673-0227DA19892C}"/>
    <cellStyle name="Neutral" xfId="11" builtinId="28" hidden="1"/>
    <cellStyle name="Normal" xfId="0" builtinId="0" customBuiltin="1"/>
    <cellStyle name="Normal 2" xfId="50" xr:uid="{B522A4B6-EB14-4A91-BE7E-F67121CEC908}"/>
    <cellStyle name="Normal 2 2" xfId="68" xr:uid="{26EA1179-3817-4818-8847-46AFB602F880}"/>
    <cellStyle name="Normal 2 3 3 2" xfId="54" xr:uid="{CBA76081-ED06-4D13-8BE5-BD0650034B51}"/>
    <cellStyle name="Normal 3" xfId="52" xr:uid="{377DE4BC-BCA1-4B22-930B-187027ACE553}"/>
    <cellStyle name="Normal 4" xfId="51" xr:uid="{86E28406-77B6-47D6-8730-66392C7F976E}"/>
    <cellStyle name="Note" xfId="18" builtinId="10" hidden="1"/>
    <cellStyle name="Output" xfId="13" builtinId="21" hidden="1"/>
    <cellStyle name="Percent" xfId="5" builtinId="5" hidden="1"/>
    <cellStyle name="Percent" xfId="72" builtinId="5"/>
    <cellStyle name="Percent 45" xfId="66" xr:uid="{C6ABB208-E71E-45FA-BF3C-6F2AD58EE22E}"/>
    <cellStyle name="Percent 47" xfId="62" xr:uid="{35A54861-41EC-47AD-A042-D547C4206AAB}"/>
    <cellStyle name="Percent 52" xfId="64" xr:uid="{E71CD0A8-BCFB-4107-891B-6A5B12017953}"/>
    <cellStyle name="Percent 55" xfId="65" xr:uid="{B0C1ABDE-02AD-4C90-9EAC-D6BE21463E59}"/>
    <cellStyle name="Subhead level 1" xfId="39" xr:uid="{2FB0F6CD-6AC1-2641-9557-0E1870FCD0AB}"/>
    <cellStyle name="Subhead level 2" xfId="44" xr:uid="{C9D4BB2C-9F77-B946-863B-4F8E06CDD110}"/>
    <cellStyle name="T Head Righ Align" xfId="42" xr:uid="{CC683A4B-9F0E-E243-AFAD-BF7E1F8CB59A}"/>
    <cellStyle name="Table txt gen" xfId="49" xr:uid="{154050D2-B721-F644-8DA6-CB39F0C9E6BD}"/>
    <cellStyle name="T-Double Head Group" xfId="48" xr:uid="{CC0C95C9-D020-1A4D-BD7E-1A1A291330BB}"/>
    <cellStyle name="Text" xfId="30" xr:uid="{00000000-0005-0000-0000-00001F000000}"/>
    <cellStyle name="T-Fig FY21 Total" xfId="43" xr:uid="{FA9145B1-A91A-864A-90CB-766E15B59556}"/>
    <cellStyle name="T-Figure FY21 Underline" xfId="47" xr:uid="{381E0797-051A-F14B-A934-634D399307DD}"/>
    <cellStyle name="T-Figures" xfId="26" xr:uid="{00000000-0005-0000-0000-000020000000}"/>
    <cellStyle name="T-Figures FY21" xfId="40" xr:uid="{233A1F87-6C30-E149-8526-D2F32DD19EB0}"/>
    <cellStyle name="T-Figures Underline" xfId="46" xr:uid="{A68F94C2-C343-6B4A-9CB7-771891974784}"/>
    <cellStyle name="T-Figures-Double Line" xfId="27" xr:uid="{00000000-0005-0000-0000-000023000000}"/>
    <cellStyle name="T-Head Left align" xfId="38" xr:uid="{00000000-0005-0000-0000-00001C000000}"/>
    <cellStyle name="Title" xfId="6" builtinId="15" customBuiltin="1"/>
    <cellStyle name="Total" xfId="20" builtinId="25" hidden="1"/>
    <cellStyle name="T-text" xfId="23" xr:uid="{00000000-0005-0000-0000-000026000000}"/>
    <cellStyle name="T-text Bold" xfId="32" xr:uid="{00000000-0005-0000-0000-000027000000}"/>
    <cellStyle name="T-Text Bold Underline" xfId="33" xr:uid="{00000000-0005-0000-0000-000029000000}"/>
    <cellStyle name="T-Text Total" xfId="25" xr:uid="{00000000-0005-0000-0000-000028000000}"/>
    <cellStyle name="T-text Underline" xfId="41" xr:uid="{F490695B-0045-C040-AEB7-3880A39A517F}"/>
    <cellStyle name="Warning Text" xfId="17" builtinId="11" hidden="1"/>
  </cellStyles>
  <dxfs count="0"/>
  <tableStyles count="0" defaultTableStyle="TableStyleMedium2" defaultPivotStyle="PivotStyleLight16"/>
  <colors>
    <mruColors>
      <color rgb="FFFF00FF"/>
      <color rgb="FFEFAF0F"/>
      <color rgb="FFCCFFCC"/>
      <color rgb="FFCC00CC"/>
      <color rgb="FFFF0000"/>
      <color rgb="FFFF66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hyperlink" Target="#'GRI Index'!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6.png"/><Relationship Id="rId1" Type="http://schemas.openxmlformats.org/officeDocument/2006/relationships/image" Target="../media/image3.png"/><Relationship Id="rId4"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hyperlink" Target="http://[s42l0];/#Home!A1" TargetMode="Externa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2" Type="http://schemas.openxmlformats.org/officeDocument/2006/relationships/image" Target="../media/image8.png"/><Relationship Id="rId16" Type="http://schemas.openxmlformats.org/officeDocument/2006/relationships/hyperlink" Target="#Contents!A1"/><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0</xdr:row>
      <xdr:rowOff>25339</xdr:rowOff>
    </xdr:from>
    <xdr:to>
      <xdr:col>12</xdr:col>
      <xdr:colOff>2884458</xdr:colOff>
      <xdr:row>40</xdr:row>
      <xdr:rowOff>134785</xdr:rowOff>
    </xdr:to>
    <xdr:pic>
      <xdr:nvPicPr>
        <xdr:cNvPr id="10" name="Picture 9">
          <a:extLst>
            <a:ext uri="{FF2B5EF4-FFF2-40B4-BE49-F238E27FC236}">
              <a16:creationId xmlns:a16="http://schemas.microsoft.com/office/drawing/2014/main" id="{BC172DA3-E41F-4AD1-0E75-9F5121064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25339"/>
          <a:ext cx="9675784" cy="70626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415890</xdr:colOff>
      <xdr:row>3</xdr:row>
      <xdr:rowOff>193163</xdr:rowOff>
    </xdr:to>
    <xdr:pic>
      <xdr:nvPicPr>
        <xdr:cNvPr id="2" name="Picture 1">
          <a:extLst>
            <a:ext uri="{FF2B5EF4-FFF2-40B4-BE49-F238E27FC236}">
              <a16:creationId xmlns:a16="http://schemas.microsoft.com/office/drawing/2014/main" id="{C9B930F6-034C-4B57-92B6-88BE1C9D64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65100"/>
          <a:ext cx="415890" cy="517013"/>
        </a:xfrm>
        <a:prstGeom prst="rect">
          <a:avLst/>
        </a:prstGeom>
      </xdr:spPr>
    </xdr:pic>
    <xdr:clientData/>
  </xdr:twoCellAnchor>
  <xdr:twoCellAnchor>
    <xdr:from>
      <xdr:col>0</xdr:col>
      <xdr:colOff>3175</xdr:colOff>
      <xdr:row>0</xdr:row>
      <xdr:rowOff>-16371</xdr:rowOff>
    </xdr:from>
    <xdr:to>
      <xdr:col>0</xdr:col>
      <xdr:colOff>66675</xdr:colOff>
      <xdr:row>0</xdr:row>
      <xdr:rowOff>86221</xdr:rowOff>
    </xdr:to>
    <xdr:sp macro="" textlink="">
      <xdr:nvSpPr>
        <xdr:cNvPr id="3" name="TextBox 2">
          <a:extLst>
            <a:ext uri="{FF2B5EF4-FFF2-40B4-BE49-F238E27FC236}">
              <a16:creationId xmlns:a16="http://schemas.microsoft.com/office/drawing/2014/main" id="{F60D0E98-8C84-4DD9-91C8-9709C26CCE19}"/>
            </a:ext>
          </a:extLst>
        </xdr:cNvPr>
        <xdr:cNvSpPr txBox="1"/>
      </xdr:nvSpPr>
      <xdr:spPr>
        <a:xfrm>
          <a:off x="3175" y="-16371"/>
          <a:ext cx="66675" cy="105767"/>
        </a:xfrm>
        <a:prstGeom prst="rect">
          <a:avLst/>
        </a:prstGeom>
        <a:noFill/>
        <a:ln w="9525" cmpd="sng">
          <a:noFill/>
        </a:ln>
        <a:effectLst>
          <a:outerShdw blurRad="63500" sx="102000" sy="102000" algn="ctr" rotWithShape="0">
            <a:prstClr val="black">
              <a:alpha val="40000"/>
            </a:prstClr>
          </a:outerShdw>
        </a:effectLst>
        <a:extLst>
          <a:ext uri="{909E8E84-426E-40DD-AFC4-6F175D3DCCD1}">
            <a14:hiddenFill xmlns:a14="http://schemas.microsoft.com/office/drawing/2010/main">
              <a:solidFill>
                <a:schemeClr val="accent2"/>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spAutoFit/>
        </a:bodyPr>
        <a:lstStyle/>
        <a:p>
          <a:pPr marL="0" marR="0" indent="0" algn="l" defTabSz="914400" rtl="0" eaLnBrk="1" fontAlgn="auto" latinLnBrk="0" hangingPunct="1">
            <a:lnSpc>
              <a:spcPct val="100000"/>
            </a:lnSpc>
            <a:spcBef>
              <a:spcPts val="0"/>
            </a:spcBef>
            <a:spcAft>
              <a:spcPts val="0"/>
            </a:spcAft>
            <a:buClrTx/>
            <a:buSzTx/>
            <a:buFontTx/>
            <a:buNone/>
            <a:tabLst/>
          </a:pPr>
          <a:r>
            <a:rPr lang="en-AU" sz="100" b="1" i="0" baseline="0">
              <a:solidFill>
                <a:schemeClr val="accent1"/>
              </a:solidFill>
              <a:effectLst/>
              <a:latin typeface="ZWAdobeF" pitchFamily="2" charset="0"/>
              <a:ea typeface="+mn-ea"/>
              <a:cs typeface="+mn-cs"/>
            </a:rPr>
            <a:t>X36A0T</a:t>
          </a:r>
        </a:p>
      </xdr:txBody>
    </xdr:sp>
    <xdr:clientData/>
  </xdr:twoCellAnchor>
  <xdr:twoCellAnchor>
    <xdr:from>
      <xdr:col>3</xdr:col>
      <xdr:colOff>4508500</xdr:colOff>
      <xdr:row>2</xdr:row>
      <xdr:rowOff>45357</xdr:rowOff>
    </xdr:from>
    <xdr:to>
      <xdr:col>3</xdr:col>
      <xdr:colOff>5133140</xdr:colOff>
      <xdr:row>3</xdr:row>
      <xdr:rowOff>68530</xdr:rowOff>
    </xdr:to>
    <xdr:sp macro="" textlink="">
      <xdr:nvSpPr>
        <xdr:cNvPr id="4" name="TextBox 5">
          <a:hlinkClick xmlns:r="http://schemas.openxmlformats.org/officeDocument/2006/relationships" r:id="rId2"/>
          <a:extLst>
            <a:ext uri="{FF2B5EF4-FFF2-40B4-BE49-F238E27FC236}">
              <a16:creationId xmlns:a16="http://schemas.microsoft.com/office/drawing/2014/main" id="{F866F03B-FAB7-4E0D-8344-4695130FEE78}"/>
            </a:ext>
          </a:extLst>
        </xdr:cNvPr>
        <xdr:cNvSpPr txBox="1"/>
      </xdr:nvSpPr>
      <xdr:spPr>
        <a:xfrm flipH="1">
          <a:off x="10640786" y="371928"/>
          <a:ext cx="624640" cy="186459"/>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I"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-16371</xdr:rowOff>
    </xdr:from>
    <xdr:to>
      <xdr:col>0</xdr:col>
      <xdr:colOff>66675</xdr:colOff>
      <xdr:row>0</xdr:row>
      <xdr:rowOff>86221</xdr:rowOff>
    </xdr:to>
    <xdr:sp macro="" textlink="">
      <xdr:nvSpPr>
        <xdr:cNvPr id="4" name="TextBox 3">
          <a:extLst>
            <a:ext uri="{FF2B5EF4-FFF2-40B4-BE49-F238E27FC236}">
              <a16:creationId xmlns:a16="http://schemas.microsoft.com/office/drawing/2014/main" id="{6D65AF4E-C273-4199-A6CD-48218238DA34}"/>
            </a:ext>
          </a:extLst>
        </xdr:cNvPr>
        <xdr:cNvSpPr txBox="1"/>
      </xdr:nvSpPr>
      <xdr:spPr>
        <a:xfrm>
          <a:off x="3175" y="-16371"/>
          <a:ext cx="63500" cy="102592"/>
        </a:xfrm>
        <a:prstGeom prst="rect">
          <a:avLst/>
        </a:prstGeom>
        <a:noFill/>
        <a:ln w="9525" cmpd="sng">
          <a:noFill/>
        </a:ln>
        <a:effectLst>
          <a:outerShdw blurRad="63500" sx="102000" sy="102000" algn="ctr" rotWithShape="0">
            <a:prstClr val="black">
              <a:alpha val="40000"/>
            </a:prstClr>
          </a:outerShdw>
        </a:effectLst>
        <a:extLst>
          <a:ext uri="{909E8E84-426E-40DD-AFC4-6F175D3DCCD1}">
            <a14:hiddenFill xmlns:a14="http://schemas.microsoft.com/office/drawing/2010/main">
              <a:solidFill>
                <a:schemeClr val="accent2"/>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spAutoFit/>
        </a:bodyPr>
        <a:lstStyle/>
        <a:p>
          <a:pPr marL="0" marR="0" indent="0" algn="l" defTabSz="914400" rtl="0" eaLnBrk="1" fontAlgn="auto" latinLnBrk="0" hangingPunct="1">
            <a:lnSpc>
              <a:spcPct val="100000"/>
            </a:lnSpc>
            <a:spcBef>
              <a:spcPts val="0"/>
            </a:spcBef>
            <a:spcAft>
              <a:spcPts val="0"/>
            </a:spcAft>
            <a:buClrTx/>
            <a:buSzTx/>
            <a:buFontTx/>
            <a:buNone/>
            <a:tabLst/>
          </a:pPr>
          <a:r>
            <a:rPr lang="en-AU" sz="100" b="1" i="0" baseline="0">
              <a:solidFill>
                <a:schemeClr val="accent1"/>
              </a:solidFill>
              <a:effectLst/>
              <a:latin typeface="ZWAdobeF" pitchFamily="2" charset="0"/>
              <a:ea typeface="+mn-ea"/>
              <a:cs typeface="+mn-cs"/>
            </a:rPr>
            <a:t>X42A0T</a:t>
          </a:r>
        </a:p>
      </xdr:txBody>
    </xdr:sp>
    <xdr:clientData/>
  </xdr:twoCellAnchor>
  <xdr:twoCellAnchor editAs="oneCell">
    <xdr:from>
      <xdr:col>1</xdr:col>
      <xdr:colOff>56029</xdr:colOff>
      <xdr:row>1</xdr:row>
      <xdr:rowOff>11207</xdr:rowOff>
    </xdr:from>
    <xdr:to>
      <xdr:col>1</xdr:col>
      <xdr:colOff>468744</xdr:colOff>
      <xdr:row>3</xdr:row>
      <xdr:rowOff>217630</xdr:rowOff>
    </xdr:to>
    <xdr:pic>
      <xdr:nvPicPr>
        <xdr:cNvPr id="5" name="Picture 4">
          <a:extLst>
            <a:ext uri="{FF2B5EF4-FFF2-40B4-BE49-F238E27FC236}">
              <a16:creationId xmlns:a16="http://schemas.microsoft.com/office/drawing/2014/main" id="{248032A1-A555-4DFE-A621-206B0C40A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147" y="168089"/>
          <a:ext cx="415890" cy="517013"/>
        </a:xfrm>
        <a:prstGeom prst="rect">
          <a:avLst/>
        </a:prstGeom>
      </xdr:spPr>
    </xdr:pic>
    <xdr:clientData/>
  </xdr:twoCellAnchor>
  <xdr:twoCellAnchor>
    <xdr:from>
      <xdr:col>4</xdr:col>
      <xdr:colOff>7059706</xdr:colOff>
      <xdr:row>2</xdr:row>
      <xdr:rowOff>33618</xdr:rowOff>
    </xdr:from>
    <xdr:to>
      <xdr:col>4</xdr:col>
      <xdr:colOff>7684346</xdr:colOff>
      <xdr:row>3</xdr:row>
      <xdr:rowOff>61834</xdr:rowOff>
    </xdr:to>
    <xdr:sp macro="" textlink="">
      <xdr:nvSpPr>
        <xdr:cNvPr id="6" name="TextBox 5">
          <a:hlinkClick xmlns:r="http://schemas.openxmlformats.org/officeDocument/2006/relationships" r:id="rId2"/>
          <a:extLst>
            <a:ext uri="{FF2B5EF4-FFF2-40B4-BE49-F238E27FC236}">
              <a16:creationId xmlns:a16="http://schemas.microsoft.com/office/drawing/2014/main" id="{6409B6AA-DBC8-4DD6-8853-00B56C2D81C4}"/>
            </a:ext>
          </a:extLst>
        </xdr:cNvPr>
        <xdr:cNvSpPr txBox="1"/>
      </xdr:nvSpPr>
      <xdr:spPr>
        <a:xfrm flipH="1">
          <a:off x="18568147" y="347383"/>
          <a:ext cx="624640" cy="185098"/>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I"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1</xdr:row>
      <xdr:rowOff>0</xdr:rowOff>
    </xdr:from>
    <xdr:ext cx="415890" cy="497963"/>
    <xdr:pic>
      <xdr:nvPicPr>
        <xdr:cNvPr id="2" name="Picture 1">
          <a:extLst>
            <a:ext uri="{FF2B5EF4-FFF2-40B4-BE49-F238E27FC236}">
              <a16:creationId xmlns:a16="http://schemas.microsoft.com/office/drawing/2014/main" id="{0E45CDFD-1D16-49E9-952D-0948BCA2E6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61925"/>
          <a:ext cx="415890" cy="497963"/>
        </a:xfrm>
        <a:prstGeom prst="rect">
          <a:avLst/>
        </a:prstGeom>
      </xdr:spPr>
    </xdr:pic>
    <xdr:clientData/>
  </xdr:oneCellAnchor>
  <xdr:twoCellAnchor>
    <xdr:from>
      <xdr:col>0</xdr:col>
      <xdr:colOff>3175</xdr:colOff>
      <xdr:row>0</xdr:row>
      <xdr:rowOff>-16371</xdr:rowOff>
    </xdr:from>
    <xdr:to>
      <xdr:col>0</xdr:col>
      <xdr:colOff>66675</xdr:colOff>
      <xdr:row>0</xdr:row>
      <xdr:rowOff>86221</xdr:rowOff>
    </xdr:to>
    <xdr:sp macro="" textlink="">
      <xdr:nvSpPr>
        <xdr:cNvPr id="4" name="TextBox 3">
          <a:extLst>
            <a:ext uri="{FF2B5EF4-FFF2-40B4-BE49-F238E27FC236}">
              <a16:creationId xmlns:a16="http://schemas.microsoft.com/office/drawing/2014/main" id="{AC582A09-2439-4AF4-8ABC-C0B667123ECC}"/>
            </a:ext>
          </a:extLst>
        </xdr:cNvPr>
        <xdr:cNvSpPr txBox="1"/>
      </xdr:nvSpPr>
      <xdr:spPr>
        <a:xfrm>
          <a:off x="3175" y="-16371"/>
          <a:ext cx="63500" cy="102592"/>
        </a:xfrm>
        <a:prstGeom prst="rect">
          <a:avLst/>
        </a:prstGeom>
        <a:noFill/>
        <a:ln w="9525" cmpd="sng">
          <a:noFill/>
        </a:ln>
        <a:effectLst>
          <a:outerShdw blurRad="63500" sx="102000" sy="102000" algn="ctr" rotWithShape="0">
            <a:prstClr val="black">
              <a:alpha val="40000"/>
            </a:prstClr>
          </a:outerShdw>
        </a:effectLst>
        <a:extLst>
          <a:ext uri="{909E8E84-426E-40DD-AFC4-6F175D3DCCD1}">
            <a14:hiddenFill xmlns:a14="http://schemas.microsoft.com/office/drawing/2010/main">
              <a:solidFill>
                <a:schemeClr val="accent2"/>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spAutoFit/>
        </a:bodyPr>
        <a:lstStyle/>
        <a:p>
          <a:pPr marL="0" marR="0" indent="0" algn="l" defTabSz="914400" rtl="0" eaLnBrk="1" fontAlgn="auto" latinLnBrk="0" hangingPunct="1">
            <a:lnSpc>
              <a:spcPct val="100000"/>
            </a:lnSpc>
            <a:spcBef>
              <a:spcPts val="0"/>
            </a:spcBef>
            <a:spcAft>
              <a:spcPts val="0"/>
            </a:spcAft>
            <a:buClrTx/>
            <a:buSzTx/>
            <a:buFontTx/>
            <a:buNone/>
            <a:tabLst/>
          </a:pPr>
          <a:r>
            <a:rPr lang="en-AU" sz="100" b="1" i="0" baseline="0">
              <a:solidFill>
                <a:schemeClr val="accent1"/>
              </a:solidFill>
              <a:effectLst/>
              <a:latin typeface="ZWAdobeF" pitchFamily="2" charset="0"/>
              <a:ea typeface="+mn-ea"/>
              <a:cs typeface="+mn-cs"/>
            </a:rPr>
            <a:t>X14A0T</a:t>
          </a:r>
        </a:p>
      </xdr:txBody>
    </xdr:sp>
    <xdr:clientData/>
  </xdr:twoCellAnchor>
  <xdr:twoCellAnchor>
    <xdr:from>
      <xdr:col>6</xdr:col>
      <xdr:colOff>3295650</xdr:colOff>
      <xdr:row>2</xdr:row>
      <xdr:rowOff>57150</xdr:rowOff>
    </xdr:from>
    <xdr:to>
      <xdr:col>6</xdr:col>
      <xdr:colOff>3975098</xdr:colOff>
      <xdr:row>3</xdr:row>
      <xdr:rowOff>81493</xdr:rowOff>
    </xdr:to>
    <xdr:sp macro="" textlink="">
      <xdr:nvSpPr>
        <xdr:cNvPr id="8" name="TextBox 7">
          <a:hlinkClick xmlns:r="http://schemas.openxmlformats.org/officeDocument/2006/relationships" r:id="rId2"/>
          <a:extLst>
            <a:ext uri="{FF2B5EF4-FFF2-40B4-BE49-F238E27FC236}">
              <a16:creationId xmlns:a16="http://schemas.microsoft.com/office/drawing/2014/main" id="{387B569C-3E50-4124-8915-9BBA9DDCC23E}"/>
            </a:ext>
          </a:extLst>
        </xdr:cNvPr>
        <xdr:cNvSpPr txBox="1"/>
      </xdr:nvSpPr>
      <xdr:spPr>
        <a:xfrm flipH="1">
          <a:off x="14639925" y="381000"/>
          <a:ext cx="679448" cy="186268"/>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1</xdr:row>
      <xdr:rowOff>0</xdr:rowOff>
    </xdr:from>
    <xdr:to>
      <xdr:col>1</xdr:col>
      <xdr:colOff>476215</xdr:colOff>
      <xdr:row>4</xdr:row>
      <xdr:rowOff>25400</xdr:rowOff>
    </xdr:to>
    <xdr:pic>
      <xdr:nvPicPr>
        <xdr:cNvPr id="2" name="Picture 1">
          <a:extLst>
            <a:ext uri="{FF2B5EF4-FFF2-40B4-BE49-F238E27FC236}">
              <a16:creationId xmlns:a16="http://schemas.microsoft.com/office/drawing/2014/main" id="{0DBD1EC1-0E87-4C5E-A1E0-3DDA999E2D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165100"/>
          <a:ext cx="412715" cy="511175"/>
        </a:xfrm>
        <a:prstGeom prst="rect">
          <a:avLst/>
        </a:prstGeom>
      </xdr:spPr>
    </xdr:pic>
    <xdr:clientData/>
  </xdr:twoCellAnchor>
  <xdr:twoCellAnchor>
    <xdr:from>
      <xdr:col>0</xdr:col>
      <xdr:colOff>3175</xdr:colOff>
      <xdr:row>0</xdr:row>
      <xdr:rowOff>-16371</xdr:rowOff>
    </xdr:from>
    <xdr:to>
      <xdr:col>0</xdr:col>
      <xdr:colOff>66675</xdr:colOff>
      <xdr:row>0</xdr:row>
      <xdr:rowOff>86221</xdr:rowOff>
    </xdr:to>
    <xdr:sp macro="" textlink="">
      <xdr:nvSpPr>
        <xdr:cNvPr id="3" name="TextBox 2">
          <a:extLst>
            <a:ext uri="{FF2B5EF4-FFF2-40B4-BE49-F238E27FC236}">
              <a16:creationId xmlns:a16="http://schemas.microsoft.com/office/drawing/2014/main" id="{7337A4F7-E8BA-40F9-8A4B-C8BCDFE6FC6E}"/>
            </a:ext>
          </a:extLst>
        </xdr:cNvPr>
        <xdr:cNvSpPr txBox="1"/>
      </xdr:nvSpPr>
      <xdr:spPr>
        <a:xfrm>
          <a:off x="3175" y="-16371"/>
          <a:ext cx="66675" cy="105767"/>
        </a:xfrm>
        <a:prstGeom prst="rect">
          <a:avLst/>
        </a:prstGeom>
        <a:noFill/>
        <a:ln w="9525" cmpd="sng">
          <a:noFill/>
        </a:ln>
        <a:effectLst>
          <a:outerShdw blurRad="63500" sx="102000" sy="102000" algn="ctr" rotWithShape="0">
            <a:prstClr val="black">
              <a:alpha val="40000"/>
            </a:prstClr>
          </a:outerShdw>
        </a:effectLst>
        <a:extLst>
          <a:ext uri="{909E8E84-426E-40DD-AFC4-6F175D3DCCD1}">
            <a14:hiddenFill xmlns:a14="http://schemas.microsoft.com/office/drawing/2010/main">
              <a:solidFill>
                <a:schemeClr val="accent2"/>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spAutoFit/>
        </a:bodyPr>
        <a:lstStyle/>
        <a:p>
          <a:pPr marL="0" marR="0" indent="0" algn="l" defTabSz="914400" rtl="0" eaLnBrk="1" fontAlgn="auto" latinLnBrk="0" hangingPunct="1">
            <a:lnSpc>
              <a:spcPct val="100000"/>
            </a:lnSpc>
            <a:spcBef>
              <a:spcPts val="0"/>
            </a:spcBef>
            <a:spcAft>
              <a:spcPts val="0"/>
            </a:spcAft>
            <a:buClrTx/>
            <a:buSzTx/>
            <a:buFontTx/>
            <a:buNone/>
            <a:tabLst/>
          </a:pPr>
          <a:r>
            <a:rPr lang="en-AU" sz="100" b="1" i="0" baseline="0">
              <a:solidFill>
                <a:schemeClr val="accent1"/>
              </a:solidFill>
              <a:effectLst/>
              <a:latin typeface="ZWAdobeF" pitchFamily="2" charset="0"/>
              <a:ea typeface="+mn-ea"/>
              <a:cs typeface="+mn-cs"/>
            </a:rPr>
            <a:t>X2A0T</a:t>
          </a:r>
        </a:p>
      </xdr:txBody>
    </xdr:sp>
    <xdr:clientData/>
  </xdr:twoCellAnchor>
  <xdr:twoCellAnchor>
    <xdr:from>
      <xdr:col>4</xdr:col>
      <xdr:colOff>142875</xdr:colOff>
      <xdr:row>5</xdr:row>
      <xdr:rowOff>114300</xdr:rowOff>
    </xdr:from>
    <xdr:to>
      <xdr:col>11</xdr:col>
      <xdr:colOff>542924</xdr:colOff>
      <xdr:row>17</xdr:row>
      <xdr:rowOff>0</xdr:rowOff>
    </xdr:to>
    <xdr:sp macro="" textlink="">
      <xdr:nvSpPr>
        <xdr:cNvPr id="4" name="TextBox 3">
          <a:extLst>
            <a:ext uri="{FF2B5EF4-FFF2-40B4-BE49-F238E27FC236}">
              <a16:creationId xmlns:a16="http://schemas.microsoft.com/office/drawing/2014/main" id="{FBA8CE93-0D17-4671-944E-84BF3BD5B22E}"/>
            </a:ext>
          </a:extLst>
        </xdr:cNvPr>
        <xdr:cNvSpPr txBox="1"/>
      </xdr:nvSpPr>
      <xdr:spPr>
        <a:xfrm>
          <a:off x="7550150" y="939800"/>
          <a:ext cx="0" cy="1435100"/>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pPr>
          <a:r>
            <a:rPr lang="en-AU" sz="700" b="1" i="0" baseline="0">
              <a:solidFill>
                <a:schemeClr val="accent1"/>
              </a:solidFill>
              <a:effectLst/>
              <a:latin typeface="+mn-lt"/>
              <a:ea typeface="+mn-ea"/>
              <a:cs typeface="+mn-cs"/>
            </a:rPr>
            <a:t>Make updates here if name of tabs changes or if some removed/added</a:t>
          </a:r>
        </a:p>
        <a:p>
          <a:pPr marL="0" marR="0" indent="0" algn="ctr" defTabSz="914400" eaLnBrk="1" fontAlgn="auto" latinLnBrk="0" hangingPunct="1">
            <a:lnSpc>
              <a:spcPct val="100000"/>
            </a:lnSpc>
            <a:spcBef>
              <a:spcPts val="0"/>
            </a:spcBef>
            <a:spcAft>
              <a:spcPts val="0"/>
            </a:spcAft>
            <a:buClrTx/>
            <a:buSzTx/>
            <a:buFontTx/>
            <a:buNone/>
            <a:tabLst/>
          </a:pPr>
          <a:endParaRPr lang="en-AU" sz="700" b="1" i="0" baseline="0">
            <a:solidFill>
              <a:schemeClr val="accent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endParaRPr lang="en-AU" sz="700" b="1" i="0" baseline="0">
            <a:solidFill>
              <a:schemeClr val="accent1"/>
            </a:solidFill>
            <a:effectLst/>
            <a:latin typeface="+mn-lt"/>
            <a:ea typeface="+mn-ea"/>
            <a:cs typeface="+mn-cs"/>
          </a:endParaRPr>
        </a:p>
      </xdr:txBody>
    </xdr:sp>
    <xdr:clientData/>
  </xdr:twoCellAnchor>
  <xdr:twoCellAnchor>
    <xdr:from>
      <xdr:col>2</xdr:col>
      <xdr:colOff>2228850</xdr:colOff>
      <xdr:row>2</xdr:row>
      <xdr:rowOff>57150</xdr:rowOff>
    </xdr:from>
    <xdr:to>
      <xdr:col>2</xdr:col>
      <xdr:colOff>2999251</xdr:colOff>
      <xdr:row>3</xdr:row>
      <xdr:rowOff>77560</xdr:rowOff>
    </xdr:to>
    <xdr:sp macro="" textlink="">
      <xdr:nvSpPr>
        <xdr:cNvPr id="5" name="TextBox 5">
          <a:hlinkClick xmlns:r="http://schemas.openxmlformats.org/officeDocument/2006/relationships" r:id="rId2"/>
          <a:extLst>
            <a:ext uri="{FF2B5EF4-FFF2-40B4-BE49-F238E27FC236}">
              <a16:creationId xmlns:a16="http://schemas.microsoft.com/office/drawing/2014/main" id="{99C54AC9-3794-4735-8173-AD5A0005A53B}"/>
            </a:ext>
          </a:extLst>
        </xdr:cNvPr>
        <xdr:cNvSpPr txBox="1"/>
      </xdr:nvSpPr>
      <xdr:spPr>
        <a:xfrm flipH="1">
          <a:off x="6400800" y="387350"/>
          <a:ext cx="697376" cy="185510"/>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I" sz="700" b="1" i="0" baseline="0">
              <a:solidFill>
                <a:schemeClr val="accent1"/>
              </a:solidFill>
              <a:effectLst/>
              <a:latin typeface="+mn-lt"/>
              <a:ea typeface="+mn-ea"/>
              <a:cs typeface="+mn-cs"/>
            </a:rPr>
            <a:t>To next tab</a:t>
          </a:r>
          <a:endParaRPr lang="en-AU" sz="700" b="1">
            <a:solidFill>
              <a:schemeClr val="accent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415890</xdr:colOff>
      <xdr:row>3</xdr:row>
      <xdr:rowOff>174113</xdr:rowOff>
    </xdr:to>
    <xdr:pic>
      <xdr:nvPicPr>
        <xdr:cNvPr id="4" name="Picture 3">
          <a:extLst>
            <a:ext uri="{FF2B5EF4-FFF2-40B4-BE49-F238E27FC236}">
              <a16:creationId xmlns:a16="http://schemas.microsoft.com/office/drawing/2014/main" id="{5E37F729-1EA1-B849-9772-8F3445FCD3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65100"/>
          <a:ext cx="415890" cy="504313"/>
        </a:xfrm>
        <a:prstGeom prst="rect">
          <a:avLst/>
        </a:prstGeom>
      </xdr:spPr>
    </xdr:pic>
    <xdr:clientData/>
  </xdr:twoCellAnchor>
  <xdr:twoCellAnchor>
    <xdr:from>
      <xdr:col>3</xdr:col>
      <xdr:colOff>4819650</xdr:colOff>
      <xdr:row>2</xdr:row>
      <xdr:rowOff>85725</xdr:rowOff>
    </xdr:from>
    <xdr:to>
      <xdr:col>3</xdr:col>
      <xdr:colOff>5575298</xdr:colOff>
      <xdr:row>3</xdr:row>
      <xdr:rowOff>110068</xdr:rowOff>
    </xdr:to>
    <xdr:sp macro="" textlink="">
      <xdr:nvSpPr>
        <xdr:cNvPr id="6" name="TextBox 5">
          <a:hlinkClick xmlns:r="http://schemas.openxmlformats.org/officeDocument/2006/relationships" r:id="rId2"/>
          <a:extLst>
            <a:ext uri="{FF2B5EF4-FFF2-40B4-BE49-F238E27FC236}">
              <a16:creationId xmlns:a16="http://schemas.microsoft.com/office/drawing/2014/main" id="{2FA6232D-A3C7-4AD0-8AD2-D53945D04C8A}"/>
            </a:ext>
          </a:extLst>
        </xdr:cNvPr>
        <xdr:cNvSpPr txBox="1"/>
      </xdr:nvSpPr>
      <xdr:spPr>
        <a:xfrm flipH="1">
          <a:off x="11391900" y="409575"/>
          <a:ext cx="755648" cy="186268"/>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twoCellAnchor>
    <xdr:from>
      <xdr:col>0</xdr:col>
      <xdr:colOff>3175</xdr:colOff>
      <xdr:row>0</xdr:row>
      <xdr:rowOff>-16371</xdr:rowOff>
    </xdr:from>
    <xdr:to>
      <xdr:col>0</xdr:col>
      <xdr:colOff>66675</xdr:colOff>
      <xdr:row>0</xdr:row>
      <xdr:rowOff>86221</xdr:rowOff>
    </xdr:to>
    <xdr:sp macro="" textlink="">
      <xdr:nvSpPr>
        <xdr:cNvPr id="2" name="TextBox 1">
          <a:extLst>
            <a:ext uri="{FF2B5EF4-FFF2-40B4-BE49-F238E27FC236}">
              <a16:creationId xmlns:a16="http://schemas.microsoft.com/office/drawing/2014/main" id="{0E9A6233-1784-1097-F22D-4B48A6B42966}"/>
            </a:ext>
          </a:extLst>
        </xdr:cNvPr>
        <xdr:cNvSpPr txBox="1"/>
      </xdr:nvSpPr>
      <xdr:spPr>
        <a:xfrm>
          <a:off x="3175" y="-16371"/>
          <a:ext cx="63500" cy="102592"/>
        </a:xfrm>
        <a:prstGeom prst="rect">
          <a:avLst/>
        </a:prstGeom>
        <a:noFill/>
        <a:ln w="9525" cmpd="sng">
          <a:noFill/>
        </a:ln>
        <a:effectLst>
          <a:outerShdw blurRad="63500" sx="102000" sy="102000" algn="ctr" rotWithShape="0">
            <a:prstClr val="black">
              <a:alpha val="40000"/>
            </a:prstClr>
          </a:outerShdw>
        </a:effectLst>
        <a:extLst>
          <a:ext uri="{909E8E84-426E-40DD-AFC4-6F175D3DCCD1}">
            <a14:hiddenFill xmlns:a14="http://schemas.microsoft.com/office/drawing/2010/main">
              <a:solidFill>
                <a:schemeClr val="accent2"/>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spAutoFit/>
        </a:bodyPr>
        <a:lstStyle/>
        <a:p>
          <a:pPr marL="0" marR="0" indent="0" algn="l" defTabSz="914400" rtl="0" eaLnBrk="1" fontAlgn="auto" latinLnBrk="0" hangingPunct="1">
            <a:lnSpc>
              <a:spcPct val="100000"/>
            </a:lnSpc>
            <a:spcBef>
              <a:spcPts val="0"/>
            </a:spcBef>
            <a:spcAft>
              <a:spcPts val="0"/>
            </a:spcAft>
            <a:buClrTx/>
            <a:buSzTx/>
            <a:buFontTx/>
            <a:buNone/>
            <a:tabLst/>
          </a:pPr>
          <a:r>
            <a:rPr lang="en-AU" sz="100" b="1" i="0" baseline="0">
              <a:solidFill>
                <a:schemeClr val="accent1"/>
              </a:solidFill>
              <a:effectLst/>
              <a:latin typeface="ZWAdobeF" pitchFamily="2" charset="0"/>
              <a:ea typeface="+mn-ea"/>
              <a:cs typeface="+mn-cs"/>
            </a:rPr>
            <a:t>X34A0T</a:t>
          </a:r>
        </a:p>
      </xdr:txBody>
    </xdr:sp>
    <xdr:clientData/>
  </xdr:twoCellAnchor>
  <xdr:twoCellAnchor>
    <xdr:from>
      <xdr:col>2</xdr:col>
      <xdr:colOff>2162175</xdr:colOff>
      <xdr:row>12</xdr:row>
      <xdr:rowOff>66675</xdr:rowOff>
    </xdr:from>
    <xdr:to>
      <xdr:col>3</xdr:col>
      <xdr:colOff>2638425</xdr:colOff>
      <xdr:row>14</xdr:row>
      <xdr:rowOff>561975</xdr:rowOff>
    </xdr:to>
    <xdr:sp macro="" textlink="">
      <xdr:nvSpPr>
        <xdr:cNvPr id="3" name="TextBox 2">
          <a:extLst>
            <a:ext uri="{FF2B5EF4-FFF2-40B4-BE49-F238E27FC236}">
              <a16:creationId xmlns:a16="http://schemas.microsoft.com/office/drawing/2014/main" id="{6739227B-78B2-71AA-CAEC-A1082B5DA492}"/>
            </a:ext>
          </a:extLst>
        </xdr:cNvPr>
        <xdr:cNvSpPr txBox="1"/>
      </xdr:nvSpPr>
      <xdr:spPr>
        <a:xfrm>
          <a:off x="4657725" y="3143250"/>
          <a:ext cx="4552950" cy="2524125"/>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pPr>
          <a:r>
            <a:rPr lang="en-AU" sz="1600" b="1" i="0" baseline="0">
              <a:solidFill>
                <a:schemeClr val="accent1"/>
              </a:solidFill>
              <a:effectLst/>
              <a:latin typeface="+mn-lt"/>
              <a:ea typeface="+mn-ea"/>
              <a:cs typeface="+mn-cs"/>
            </a:rPr>
            <a:t>Page will be deleted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31750</xdr:colOff>
      <xdr:row>0</xdr:row>
      <xdr:rowOff>127000</xdr:rowOff>
    </xdr:from>
    <xdr:to>
      <xdr:col>1</xdr:col>
      <xdr:colOff>441290</xdr:colOff>
      <xdr:row>3</xdr:row>
      <xdr:rowOff>149290</xdr:rowOff>
    </xdr:to>
    <xdr:pic>
      <xdr:nvPicPr>
        <xdr:cNvPr id="4" name="Picture 3">
          <a:extLst>
            <a:ext uri="{FF2B5EF4-FFF2-40B4-BE49-F238E27FC236}">
              <a16:creationId xmlns:a16="http://schemas.microsoft.com/office/drawing/2014/main" id="{A30EFA56-82E4-EF46-8982-2228889971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917" y="127000"/>
          <a:ext cx="409540" cy="498540"/>
        </a:xfrm>
        <a:prstGeom prst="rect">
          <a:avLst/>
        </a:prstGeom>
      </xdr:spPr>
    </xdr:pic>
    <xdr:clientData/>
  </xdr:twoCellAnchor>
  <xdr:twoCellAnchor>
    <xdr:from>
      <xdr:col>9</xdr:col>
      <xdr:colOff>866321</xdr:colOff>
      <xdr:row>2</xdr:row>
      <xdr:rowOff>84365</xdr:rowOff>
    </xdr:from>
    <xdr:to>
      <xdr:col>9</xdr:col>
      <xdr:colOff>1764276</xdr:colOff>
      <xdr:row>3</xdr:row>
      <xdr:rowOff>143632</xdr:rowOff>
    </xdr:to>
    <xdr:sp macro="" textlink="">
      <xdr:nvSpPr>
        <xdr:cNvPr id="6" name="TextBox 5">
          <a:hlinkClick xmlns:r="http://schemas.openxmlformats.org/officeDocument/2006/relationships" r:id="rId2"/>
          <a:extLst>
            <a:ext uri="{FF2B5EF4-FFF2-40B4-BE49-F238E27FC236}">
              <a16:creationId xmlns:a16="http://schemas.microsoft.com/office/drawing/2014/main" id="{C57A7B9A-2A83-483B-8EAF-6801533284DF}"/>
            </a:ext>
          </a:extLst>
        </xdr:cNvPr>
        <xdr:cNvSpPr txBox="1"/>
      </xdr:nvSpPr>
      <xdr:spPr>
        <a:xfrm flipH="1">
          <a:off x="24433892" y="410936"/>
          <a:ext cx="897955" cy="222553"/>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twoCellAnchor>
    <xdr:from>
      <xdr:col>0</xdr:col>
      <xdr:colOff>3175</xdr:colOff>
      <xdr:row>0</xdr:row>
      <xdr:rowOff>-16371</xdr:rowOff>
    </xdr:from>
    <xdr:to>
      <xdr:col>0</xdr:col>
      <xdr:colOff>66675</xdr:colOff>
      <xdr:row>0</xdr:row>
      <xdr:rowOff>86221</xdr:rowOff>
    </xdr:to>
    <xdr:sp macro="" textlink="">
      <xdr:nvSpPr>
        <xdr:cNvPr id="2" name="TextBox 1">
          <a:extLst>
            <a:ext uri="{FF2B5EF4-FFF2-40B4-BE49-F238E27FC236}">
              <a16:creationId xmlns:a16="http://schemas.microsoft.com/office/drawing/2014/main" id="{AE5196C8-8518-F2EA-C435-CC0FD7B6116E}"/>
            </a:ext>
          </a:extLst>
        </xdr:cNvPr>
        <xdr:cNvSpPr txBox="1"/>
      </xdr:nvSpPr>
      <xdr:spPr>
        <a:xfrm>
          <a:off x="3175" y="-16371"/>
          <a:ext cx="63500" cy="102592"/>
        </a:xfrm>
        <a:prstGeom prst="rect">
          <a:avLst/>
        </a:prstGeom>
        <a:noFill/>
        <a:ln w="9525" cmpd="sng">
          <a:noFill/>
        </a:ln>
        <a:effectLst>
          <a:outerShdw blurRad="63500" sx="102000" sy="102000" algn="ctr" rotWithShape="0">
            <a:prstClr val="black">
              <a:alpha val="40000"/>
            </a:prstClr>
          </a:outerShdw>
        </a:effectLst>
        <a:extLst>
          <a:ext uri="{909E8E84-426E-40DD-AFC4-6F175D3DCCD1}">
            <a14:hiddenFill xmlns:a14="http://schemas.microsoft.com/office/drawing/2010/main">
              <a:solidFill>
                <a:schemeClr val="accent2"/>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spAutoFit/>
        </a:bodyPr>
        <a:lstStyle/>
        <a:p>
          <a:pPr marL="0" marR="0" indent="0" algn="l" defTabSz="914400" rtl="0" eaLnBrk="1" fontAlgn="auto" latinLnBrk="0" hangingPunct="1">
            <a:lnSpc>
              <a:spcPct val="100000"/>
            </a:lnSpc>
            <a:spcBef>
              <a:spcPts val="0"/>
            </a:spcBef>
            <a:spcAft>
              <a:spcPts val="0"/>
            </a:spcAft>
            <a:buClrTx/>
            <a:buSzTx/>
            <a:buFontTx/>
            <a:buNone/>
            <a:tabLst/>
          </a:pPr>
          <a:r>
            <a:rPr lang="en-AU" sz="100" b="1" i="0" baseline="0">
              <a:solidFill>
                <a:schemeClr val="accent1"/>
              </a:solidFill>
              <a:effectLst/>
              <a:latin typeface="ZWAdobeF" pitchFamily="2" charset="0"/>
              <a:ea typeface="+mn-ea"/>
              <a:cs typeface="+mn-cs"/>
            </a:rPr>
            <a:t>X38A0T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412715</xdr:colOff>
      <xdr:row>4</xdr:row>
      <xdr:rowOff>27774</xdr:rowOff>
    </xdr:to>
    <xdr:pic>
      <xdr:nvPicPr>
        <xdr:cNvPr id="4" name="Picture 3">
          <a:extLst>
            <a:ext uri="{FF2B5EF4-FFF2-40B4-BE49-F238E27FC236}">
              <a16:creationId xmlns:a16="http://schemas.microsoft.com/office/drawing/2014/main" id="{72354922-70EC-2141-931C-769CEABD2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75" y="158750"/>
          <a:ext cx="415890" cy="504313"/>
        </a:xfrm>
        <a:prstGeom prst="rect">
          <a:avLst/>
        </a:prstGeom>
      </xdr:spPr>
    </xdr:pic>
    <xdr:clientData/>
  </xdr:twoCellAnchor>
  <xdr:twoCellAnchor>
    <xdr:from>
      <xdr:col>4</xdr:col>
      <xdr:colOff>5810250</xdr:colOff>
      <xdr:row>2</xdr:row>
      <xdr:rowOff>48008</xdr:rowOff>
    </xdr:from>
    <xdr:to>
      <xdr:col>4</xdr:col>
      <xdr:colOff>6502851</xdr:colOff>
      <xdr:row>3</xdr:row>
      <xdr:rowOff>66674</xdr:rowOff>
    </xdr:to>
    <xdr:sp macro="" textlink="">
      <xdr:nvSpPr>
        <xdr:cNvPr id="6" name="TextBox 5">
          <a:hlinkClick xmlns:r="http://schemas.openxmlformats.org/officeDocument/2006/relationships" r:id="rId2"/>
          <a:extLst>
            <a:ext uri="{FF2B5EF4-FFF2-40B4-BE49-F238E27FC236}">
              <a16:creationId xmlns:a16="http://schemas.microsoft.com/office/drawing/2014/main" id="{6F6A408E-9892-4915-BE0C-D6A22C642F2A}"/>
            </a:ext>
          </a:extLst>
        </xdr:cNvPr>
        <xdr:cNvSpPr txBox="1"/>
      </xdr:nvSpPr>
      <xdr:spPr>
        <a:xfrm flipH="1">
          <a:off x="14211300" y="371858"/>
          <a:ext cx="692601" cy="180591"/>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twoCellAnchor>
    <xdr:from>
      <xdr:col>0</xdr:col>
      <xdr:colOff>3175</xdr:colOff>
      <xdr:row>0</xdr:row>
      <xdr:rowOff>-16371</xdr:rowOff>
    </xdr:from>
    <xdr:to>
      <xdr:col>0</xdr:col>
      <xdr:colOff>66675</xdr:colOff>
      <xdr:row>0</xdr:row>
      <xdr:rowOff>86221</xdr:rowOff>
    </xdr:to>
    <xdr:sp macro="" textlink="">
      <xdr:nvSpPr>
        <xdr:cNvPr id="2" name="TextBox 1">
          <a:extLst>
            <a:ext uri="{FF2B5EF4-FFF2-40B4-BE49-F238E27FC236}">
              <a16:creationId xmlns:a16="http://schemas.microsoft.com/office/drawing/2014/main" id="{101DD944-EDEF-F4FC-6043-04CC459E48B9}"/>
            </a:ext>
          </a:extLst>
        </xdr:cNvPr>
        <xdr:cNvSpPr txBox="1"/>
      </xdr:nvSpPr>
      <xdr:spPr>
        <a:xfrm>
          <a:off x="3175" y="-16371"/>
          <a:ext cx="63500" cy="102592"/>
        </a:xfrm>
        <a:prstGeom prst="rect">
          <a:avLst/>
        </a:prstGeom>
        <a:noFill/>
        <a:ln w="9525" cmpd="sng">
          <a:noFill/>
        </a:ln>
        <a:effectLst>
          <a:outerShdw blurRad="63500" sx="102000" sy="102000" algn="ctr" rotWithShape="0">
            <a:prstClr val="black">
              <a:alpha val="40000"/>
            </a:prstClr>
          </a:outerShdw>
        </a:effectLst>
        <a:extLst>
          <a:ext uri="{909E8E84-426E-40DD-AFC4-6F175D3DCCD1}">
            <a14:hiddenFill xmlns:a14="http://schemas.microsoft.com/office/drawing/2010/main">
              <a:solidFill>
                <a:schemeClr val="accent2"/>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spAutoFit/>
        </a:bodyPr>
        <a:lstStyle/>
        <a:p>
          <a:pPr marL="0" marR="0" indent="0" algn="l" defTabSz="914400" rtl="0" eaLnBrk="1" fontAlgn="auto" latinLnBrk="0" hangingPunct="1">
            <a:lnSpc>
              <a:spcPct val="100000"/>
            </a:lnSpc>
            <a:spcBef>
              <a:spcPts val="0"/>
            </a:spcBef>
            <a:spcAft>
              <a:spcPts val="0"/>
            </a:spcAft>
            <a:buClrTx/>
            <a:buSzTx/>
            <a:buFontTx/>
            <a:buNone/>
            <a:tabLst/>
          </a:pPr>
          <a:r>
            <a:rPr lang="en-AU" sz="100" b="1" i="0" baseline="0">
              <a:solidFill>
                <a:schemeClr val="accent1"/>
              </a:solidFill>
              <a:effectLst/>
              <a:latin typeface="ZWAdobeF" pitchFamily="2" charset="0"/>
              <a:ea typeface="+mn-ea"/>
              <a:cs typeface="+mn-cs"/>
            </a:rPr>
            <a:t>X41A0T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412715</xdr:colOff>
      <xdr:row>3</xdr:row>
      <xdr:rowOff>174113</xdr:rowOff>
    </xdr:to>
    <xdr:pic>
      <xdr:nvPicPr>
        <xdr:cNvPr id="8" name="Picture 7">
          <a:extLst>
            <a:ext uri="{FF2B5EF4-FFF2-40B4-BE49-F238E27FC236}">
              <a16:creationId xmlns:a16="http://schemas.microsoft.com/office/drawing/2014/main" id="{EE149BF6-10A6-4C11-B8C0-A10D19DD39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61925"/>
          <a:ext cx="412715" cy="497963"/>
        </a:xfrm>
        <a:prstGeom prst="rect">
          <a:avLst/>
        </a:prstGeom>
      </xdr:spPr>
    </xdr:pic>
    <xdr:clientData/>
  </xdr:twoCellAnchor>
  <xdr:twoCellAnchor>
    <xdr:from>
      <xdr:col>0</xdr:col>
      <xdr:colOff>3175</xdr:colOff>
      <xdr:row>0</xdr:row>
      <xdr:rowOff>-16371</xdr:rowOff>
    </xdr:from>
    <xdr:to>
      <xdr:col>0</xdr:col>
      <xdr:colOff>66675</xdr:colOff>
      <xdr:row>0</xdr:row>
      <xdr:rowOff>86221</xdr:rowOff>
    </xdr:to>
    <xdr:sp macro="" textlink="">
      <xdr:nvSpPr>
        <xdr:cNvPr id="2" name="TextBox 1">
          <a:extLst>
            <a:ext uri="{FF2B5EF4-FFF2-40B4-BE49-F238E27FC236}">
              <a16:creationId xmlns:a16="http://schemas.microsoft.com/office/drawing/2014/main" id="{0119062D-59AD-4416-F915-1CBC11797135}"/>
            </a:ext>
          </a:extLst>
        </xdr:cNvPr>
        <xdr:cNvSpPr txBox="1"/>
      </xdr:nvSpPr>
      <xdr:spPr>
        <a:xfrm>
          <a:off x="3175" y="-16371"/>
          <a:ext cx="63500" cy="102592"/>
        </a:xfrm>
        <a:prstGeom prst="rect">
          <a:avLst/>
        </a:prstGeom>
        <a:noFill/>
        <a:ln w="9525" cmpd="sng">
          <a:noFill/>
        </a:ln>
        <a:effectLst>
          <a:outerShdw blurRad="63500" sx="102000" sy="102000" algn="ctr" rotWithShape="0">
            <a:prstClr val="black">
              <a:alpha val="40000"/>
            </a:prstClr>
          </a:outerShdw>
        </a:effectLst>
        <a:extLst>
          <a:ext uri="{909E8E84-426E-40DD-AFC4-6F175D3DCCD1}">
            <a14:hiddenFill xmlns:a14="http://schemas.microsoft.com/office/drawing/2010/main">
              <a:solidFill>
                <a:schemeClr val="accent2"/>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spAutoFit/>
        </a:bodyPr>
        <a:lstStyle/>
        <a:p>
          <a:pPr marL="0" marR="0" indent="0" algn="l" defTabSz="914400" rtl="0" eaLnBrk="1" fontAlgn="auto" latinLnBrk="0" hangingPunct="1">
            <a:lnSpc>
              <a:spcPct val="100000"/>
            </a:lnSpc>
            <a:spcBef>
              <a:spcPts val="0"/>
            </a:spcBef>
            <a:spcAft>
              <a:spcPts val="0"/>
            </a:spcAft>
            <a:buClrTx/>
            <a:buSzTx/>
            <a:buFontTx/>
            <a:buNone/>
            <a:tabLst/>
          </a:pPr>
          <a:r>
            <a:rPr lang="en-AU" sz="100" b="1" i="0" baseline="0">
              <a:solidFill>
                <a:schemeClr val="accent1"/>
              </a:solidFill>
              <a:effectLst/>
              <a:latin typeface="ZWAdobeF" pitchFamily="2" charset="0"/>
              <a:ea typeface="+mn-ea"/>
              <a:cs typeface="+mn-cs"/>
            </a:rPr>
            <a:t>X35A0T</a:t>
          </a:r>
        </a:p>
      </xdr:txBody>
    </xdr:sp>
    <xdr:clientData/>
  </xdr:twoCellAnchor>
  <xdr:oneCellAnchor>
    <xdr:from>
      <xdr:col>0</xdr:col>
      <xdr:colOff>185893</xdr:colOff>
      <xdr:row>26</xdr:row>
      <xdr:rowOff>66147</xdr:rowOff>
    </xdr:from>
    <xdr:ext cx="3505853" cy="583793"/>
    <xdr:pic>
      <xdr:nvPicPr>
        <xdr:cNvPr id="4" name="Picture 3">
          <a:extLst>
            <a:ext uri="{FF2B5EF4-FFF2-40B4-BE49-F238E27FC236}">
              <a16:creationId xmlns:a16="http://schemas.microsoft.com/office/drawing/2014/main" id="{CC9FFC9A-7D1E-4F15-AF46-C5A32C60691B}"/>
            </a:ext>
          </a:extLst>
        </xdr:cNvPr>
        <xdr:cNvPicPr>
          <a:picLocks noChangeAspect="1"/>
        </xdr:cNvPicPr>
      </xdr:nvPicPr>
      <xdr:blipFill rotWithShape="1">
        <a:blip xmlns:r="http://schemas.openxmlformats.org/officeDocument/2006/relationships" r:embed="rId2">
          <a:alphaModFix/>
          <a:extLst>
            <a:ext uri="{BEBA8EAE-BF5A-486C-A8C5-ECC9F3942E4B}">
              <a14:imgProps xmlns:a14="http://schemas.microsoft.com/office/drawing/2010/main">
                <a14:imgLayer r:embed="rId3">
                  <a14:imgEffect>
                    <a14:sharpenSoften amount="32000"/>
                  </a14:imgEffect>
                </a14:imgLayer>
              </a14:imgProps>
            </a:ext>
          </a:extLst>
        </a:blip>
        <a:srcRect b="14656"/>
        <a:stretch/>
      </xdr:blipFill>
      <xdr:spPr>
        <a:xfrm>
          <a:off x="185893" y="6812088"/>
          <a:ext cx="3505853" cy="583793"/>
        </a:xfrm>
        <a:prstGeom prst="rect">
          <a:avLst/>
        </a:prstGeom>
      </xdr:spPr>
    </xdr:pic>
    <xdr:clientData/>
  </xdr:oneCellAnchor>
  <xdr:twoCellAnchor>
    <xdr:from>
      <xdr:col>11</xdr:col>
      <xdr:colOff>4333874</xdr:colOff>
      <xdr:row>2</xdr:row>
      <xdr:rowOff>58016</xdr:rowOff>
    </xdr:from>
    <xdr:to>
      <xdr:col>12</xdr:col>
      <xdr:colOff>2339</xdr:colOff>
      <xdr:row>3</xdr:row>
      <xdr:rowOff>76200</xdr:rowOff>
    </xdr:to>
    <xdr:sp macro="" textlink="">
      <xdr:nvSpPr>
        <xdr:cNvPr id="5" name="TextBox 5">
          <a:hlinkClick xmlns:r="http://schemas.openxmlformats.org/officeDocument/2006/relationships" r:id="rId4"/>
          <a:extLst>
            <a:ext uri="{FF2B5EF4-FFF2-40B4-BE49-F238E27FC236}">
              <a16:creationId xmlns:a16="http://schemas.microsoft.com/office/drawing/2014/main" id="{8563E741-1876-42CA-A0A4-BB02DD338022}"/>
            </a:ext>
          </a:extLst>
        </xdr:cNvPr>
        <xdr:cNvSpPr txBox="1"/>
      </xdr:nvSpPr>
      <xdr:spPr>
        <a:xfrm flipH="1">
          <a:off x="15620999" y="381866"/>
          <a:ext cx="621465" cy="180109"/>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I"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twoCellAnchor>
    <xdr:from>
      <xdr:col>10</xdr:col>
      <xdr:colOff>85724</xdr:colOff>
      <xdr:row>11</xdr:row>
      <xdr:rowOff>152400</xdr:rowOff>
    </xdr:from>
    <xdr:to>
      <xdr:col>12</xdr:col>
      <xdr:colOff>0</xdr:colOff>
      <xdr:row>22</xdr:row>
      <xdr:rowOff>47624</xdr:rowOff>
    </xdr:to>
    <xdr:sp macro="" textlink="">
      <xdr:nvSpPr>
        <xdr:cNvPr id="6" name="TextBox 5">
          <a:extLst>
            <a:ext uri="{FF2B5EF4-FFF2-40B4-BE49-F238E27FC236}">
              <a16:creationId xmlns:a16="http://schemas.microsoft.com/office/drawing/2014/main" id="{BE4B35A5-2A4C-48D8-F14F-B14F156372D0}"/>
            </a:ext>
          </a:extLst>
        </xdr:cNvPr>
        <xdr:cNvSpPr txBox="1"/>
      </xdr:nvSpPr>
      <xdr:spPr>
        <a:xfrm>
          <a:off x="10487024" y="4162425"/>
          <a:ext cx="5753101" cy="2038349"/>
        </a:xfrm>
        <a:prstGeom prst="rect">
          <a:avLst/>
        </a:prstGeom>
        <a:solidFill>
          <a:schemeClr val="bg2"/>
        </a:solidFill>
        <a:ln w="6350" cmpd="sng">
          <a:solidFill>
            <a:schemeClr val="accent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pPr>
          <a:r>
            <a:rPr lang="en-US" sz="950" b="1" i="0" baseline="0">
              <a:solidFill>
                <a:schemeClr val="accent1"/>
              </a:solidFill>
              <a:effectLst/>
              <a:latin typeface="Arial" panose="020B0604020202020204" pitchFamily="34" charset="0"/>
              <a:ea typeface="+mn-ea"/>
              <a:cs typeface="Arial" panose="020B0604020202020204" pitchFamily="34" charset="0"/>
            </a:rPr>
            <a:t>Prioritisation Criteria</a:t>
          </a:r>
        </a:p>
        <a:p>
          <a:pPr marL="0" marR="0" indent="0" algn="l" defTabSz="914400" eaLnBrk="1" fontAlgn="auto" latinLnBrk="0" hangingPunct="1">
            <a:lnSpc>
              <a:spcPct val="100000"/>
            </a:lnSpc>
            <a:spcBef>
              <a:spcPts val="0"/>
            </a:spcBef>
            <a:spcAft>
              <a:spcPts val="0"/>
            </a:spcAft>
            <a:buClrTx/>
            <a:buSzTx/>
            <a:buFontTx/>
            <a:buNone/>
            <a:tabLst/>
          </a:pPr>
          <a:r>
            <a:rPr lang="en-US" sz="950" b="0" i="0" baseline="0">
              <a:solidFill>
                <a:schemeClr val="accent1"/>
              </a:solidFill>
              <a:effectLst/>
              <a:latin typeface="Arial" panose="020B0604020202020204" pitchFamily="34" charset="0"/>
              <a:ea typeface="+mn-ea"/>
              <a:cs typeface="Arial" panose="020B0604020202020204" pitchFamily="34" charset="0"/>
            </a:rPr>
            <a:t>In 2022 we established prioritisation criteria for the sequencing of operations to revise their PE self-assessments and undergo third-party validation (TPV) within a three-year cycle. Our approach, which was assured by KPMG - a qualified validation service provider, involved assessing and ranking our operations‘ contribution to South32’s overall health, safety, environment and social performance. </a:t>
          </a:r>
          <a:r>
            <a:rPr lang="en-AI" sz="950" b="0" i="0" baseline="0">
              <a:solidFill>
                <a:schemeClr val="accent1"/>
              </a:solidFill>
              <a:effectLst/>
              <a:latin typeface="Arial" panose="020B0604020202020204" pitchFamily="34" charset="0"/>
              <a:ea typeface="+mn-ea"/>
              <a:cs typeface="Arial" panose="020B0604020202020204" pitchFamily="34" charset="0"/>
            </a:rPr>
            <a:t>Th</a:t>
          </a:r>
          <a:r>
            <a:rPr lang="en-AU" sz="950" b="0" i="0" baseline="0">
              <a:solidFill>
                <a:schemeClr val="accent1"/>
              </a:solidFill>
              <a:effectLst/>
              <a:latin typeface="Arial" panose="020B0604020202020204" pitchFamily="34" charset="0"/>
              <a:ea typeface="+mn-ea"/>
              <a:cs typeface="Arial" panose="020B0604020202020204" pitchFamily="34" charset="0"/>
            </a:rPr>
            <a:t>e </a:t>
          </a:r>
          <a:r>
            <a:rPr lang="en-AI" sz="950" b="0" i="0" baseline="0">
              <a:solidFill>
                <a:schemeClr val="accent1"/>
              </a:solidFill>
              <a:effectLst/>
              <a:latin typeface="Arial" panose="020B0604020202020204" pitchFamily="34" charset="0"/>
              <a:ea typeface="+mn-ea"/>
              <a:cs typeface="Arial" panose="020B0604020202020204" pitchFamily="34" charset="0"/>
            </a:rPr>
            <a:t>underlying data in this criteria was revised in FY24.</a:t>
          </a:r>
          <a:br>
            <a:rPr lang="en-AI" sz="950" b="0" i="0" baseline="0">
              <a:solidFill>
                <a:schemeClr val="accent1"/>
              </a:solidFill>
              <a:effectLst/>
              <a:latin typeface="Arial" panose="020B0604020202020204" pitchFamily="34" charset="0"/>
              <a:ea typeface="+mn-ea"/>
              <a:cs typeface="Arial" panose="020B0604020202020204" pitchFamily="34" charset="0"/>
            </a:rPr>
          </a:br>
          <a:endParaRPr lang="en-US" sz="950" b="0" i="0" baseline="0">
            <a:solidFill>
              <a:schemeClr val="accent1"/>
            </a:solidFill>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pPr>
          <a:r>
            <a:rPr lang="en-US" sz="950" b="0" i="0" baseline="0">
              <a:solidFill>
                <a:schemeClr val="accent1"/>
              </a:solidFill>
              <a:effectLst/>
              <a:latin typeface="Arial" panose="020B0604020202020204" pitchFamily="34" charset="0"/>
              <a:ea typeface="+mn-ea"/>
              <a:cs typeface="Arial" panose="020B0604020202020204" pitchFamily="34" charset="0"/>
            </a:rPr>
            <a:t>In FY23, Australia Manganese, IMC and Worsley Alumina revised their self-assessments which were validated by KPMG in the same year. In FY24, Cannington, Hillside Aluminium and Mozal Aluminium updated their self-assessments. The self-assessments were validated internally by our stewardship teams and will undergo TPV in FY25. Remaining operations and corporate will be prioritised for updating their self-assessments in FY25.</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1178486</xdr:colOff>
      <xdr:row>2</xdr:row>
      <xdr:rowOff>29882</xdr:rowOff>
    </xdr:from>
    <xdr:to>
      <xdr:col>8</xdr:col>
      <xdr:colOff>1934134</xdr:colOff>
      <xdr:row>3</xdr:row>
      <xdr:rowOff>57400</xdr:rowOff>
    </xdr:to>
    <xdr:sp macro="" textlink="">
      <xdr:nvSpPr>
        <xdr:cNvPr id="7" name="TextBox 6">
          <a:hlinkClick xmlns:r="http://schemas.openxmlformats.org/officeDocument/2006/relationships" r:id="rId1"/>
          <a:extLst>
            <a:ext uri="{FF2B5EF4-FFF2-40B4-BE49-F238E27FC236}">
              <a16:creationId xmlns:a16="http://schemas.microsoft.com/office/drawing/2014/main" id="{39F145C9-40FD-4F20-A970-2F30D7D87924}"/>
            </a:ext>
          </a:extLst>
        </xdr:cNvPr>
        <xdr:cNvSpPr txBox="1"/>
      </xdr:nvSpPr>
      <xdr:spPr>
        <a:xfrm flipH="1">
          <a:off x="19007045" y="343647"/>
          <a:ext cx="755648" cy="184400"/>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twoCellAnchor editAs="oneCell">
    <xdr:from>
      <xdr:col>1</xdr:col>
      <xdr:colOff>0</xdr:colOff>
      <xdr:row>3</xdr:row>
      <xdr:rowOff>0</xdr:rowOff>
    </xdr:from>
    <xdr:to>
      <xdr:col>1</xdr:col>
      <xdr:colOff>412715</xdr:colOff>
      <xdr:row>3</xdr:row>
      <xdr:rowOff>477964</xdr:rowOff>
    </xdr:to>
    <xdr:pic>
      <xdr:nvPicPr>
        <xdr:cNvPr id="2" name="Picture 1">
          <a:extLst>
            <a:ext uri="{FF2B5EF4-FFF2-40B4-BE49-F238E27FC236}">
              <a16:creationId xmlns:a16="http://schemas.microsoft.com/office/drawing/2014/main" id="{84CDBA35-5226-402B-A4C8-A5C880676A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5118" y="470647"/>
          <a:ext cx="412715" cy="4779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415890</xdr:colOff>
      <xdr:row>3</xdr:row>
      <xdr:rowOff>167374</xdr:rowOff>
    </xdr:to>
    <xdr:pic>
      <xdr:nvPicPr>
        <xdr:cNvPr id="4" name="Picture 3">
          <a:extLst>
            <a:ext uri="{FF2B5EF4-FFF2-40B4-BE49-F238E27FC236}">
              <a16:creationId xmlns:a16="http://schemas.microsoft.com/office/drawing/2014/main" id="{BBD846E9-F7A3-B443-A366-CD3DFD61DC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3" y="168469"/>
          <a:ext cx="415890" cy="504313"/>
        </a:xfrm>
        <a:prstGeom prst="rect">
          <a:avLst/>
        </a:prstGeom>
      </xdr:spPr>
    </xdr:pic>
    <xdr:clientData/>
  </xdr:twoCellAnchor>
  <xdr:twoCellAnchor>
    <xdr:from>
      <xdr:col>2</xdr:col>
      <xdr:colOff>6116735</xdr:colOff>
      <xdr:row>2</xdr:row>
      <xdr:rowOff>103673</xdr:rowOff>
    </xdr:from>
    <xdr:to>
      <xdr:col>2</xdr:col>
      <xdr:colOff>6836735</xdr:colOff>
      <xdr:row>3</xdr:row>
      <xdr:rowOff>96685</xdr:rowOff>
    </xdr:to>
    <xdr:sp macro="" textlink="">
      <xdr:nvSpPr>
        <xdr:cNvPr id="5" name="TextBox 4">
          <a:hlinkClick xmlns:r="http://schemas.openxmlformats.org/officeDocument/2006/relationships" r:id="rId2"/>
          <a:extLst>
            <a:ext uri="{FF2B5EF4-FFF2-40B4-BE49-F238E27FC236}">
              <a16:creationId xmlns:a16="http://schemas.microsoft.com/office/drawing/2014/main" id="{82B4FD58-C423-A54E-817B-CFF7A867C344}"/>
            </a:ext>
          </a:extLst>
        </xdr:cNvPr>
        <xdr:cNvSpPr txBox="1"/>
      </xdr:nvSpPr>
      <xdr:spPr>
        <a:xfrm>
          <a:off x="12155715" y="440612"/>
          <a:ext cx="720000" cy="161481"/>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Home</a:t>
          </a:r>
          <a:endParaRPr lang="en-AU" sz="700" b="1">
            <a:solidFill>
              <a:schemeClr val="accent1"/>
            </a:solidFill>
            <a:effectLst/>
          </a:endParaRPr>
        </a:p>
      </xdr:txBody>
    </xdr:sp>
    <xdr:clientData/>
  </xdr:twoCellAnchor>
  <xdr:twoCellAnchor>
    <xdr:from>
      <xdr:col>7</xdr:col>
      <xdr:colOff>1492249</xdr:colOff>
      <xdr:row>2</xdr:row>
      <xdr:rowOff>41088</xdr:rowOff>
    </xdr:from>
    <xdr:to>
      <xdr:col>7</xdr:col>
      <xdr:colOff>2176926</xdr:colOff>
      <xdr:row>3</xdr:row>
      <xdr:rowOff>52917</xdr:rowOff>
    </xdr:to>
    <xdr:sp macro="" textlink="">
      <xdr:nvSpPr>
        <xdr:cNvPr id="7" name="TextBox 6">
          <a:hlinkClick xmlns:r="http://schemas.openxmlformats.org/officeDocument/2006/relationships" r:id="rId3"/>
          <a:extLst>
            <a:ext uri="{FF2B5EF4-FFF2-40B4-BE49-F238E27FC236}">
              <a16:creationId xmlns:a16="http://schemas.microsoft.com/office/drawing/2014/main" id="{392E8B55-D7F2-43DA-9FC6-15E7A2635947}"/>
            </a:ext>
          </a:extLst>
        </xdr:cNvPr>
        <xdr:cNvSpPr txBox="1"/>
      </xdr:nvSpPr>
      <xdr:spPr>
        <a:xfrm flipH="1">
          <a:off x="17938749" y="358588"/>
          <a:ext cx="684677" cy="170579"/>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twoCellAnchor>
    <xdr:from>
      <xdr:col>0</xdr:col>
      <xdr:colOff>3175</xdr:colOff>
      <xdr:row>0</xdr:row>
      <xdr:rowOff>-16371</xdr:rowOff>
    </xdr:from>
    <xdr:to>
      <xdr:col>0</xdr:col>
      <xdr:colOff>66675</xdr:colOff>
      <xdr:row>0</xdr:row>
      <xdr:rowOff>86221</xdr:rowOff>
    </xdr:to>
    <xdr:sp macro="" textlink="">
      <xdr:nvSpPr>
        <xdr:cNvPr id="2" name="TextBox 1">
          <a:extLst>
            <a:ext uri="{FF2B5EF4-FFF2-40B4-BE49-F238E27FC236}">
              <a16:creationId xmlns:a16="http://schemas.microsoft.com/office/drawing/2014/main" id="{8561723D-0056-856C-78F4-F6CBF5319BA7}"/>
            </a:ext>
          </a:extLst>
        </xdr:cNvPr>
        <xdr:cNvSpPr txBox="1"/>
      </xdr:nvSpPr>
      <xdr:spPr>
        <a:xfrm>
          <a:off x="3175" y="-16371"/>
          <a:ext cx="63500" cy="102592"/>
        </a:xfrm>
        <a:prstGeom prst="rect">
          <a:avLst/>
        </a:prstGeom>
        <a:noFill/>
        <a:ln w="9525" cmpd="sng">
          <a:noFill/>
        </a:ln>
        <a:effectLst>
          <a:outerShdw blurRad="63500" sx="102000" sy="102000" algn="ctr" rotWithShape="0">
            <a:prstClr val="black">
              <a:alpha val="40000"/>
            </a:prstClr>
          </a:outerShdw>
        </a:effectLst>
        <a:extLst>
          <a:ext uri="{909E8E84-426E-40DD-AFC4-6F175D3DCCD1}">
            <a14:hiddenFill xmlns:a14="http://schemas.microsoft.com/office/drawing/2010/main">
              <a:solidFill>
                <a:schemeClr val="accent2"/>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spAutoFit/>
        </a:bodyPr>
        <a:lstStyle/>
        <a:p>
          <a:pPr marL="0" marR="0" indent="0" algn="l" defTabSz="914400" rtl="0" eaLnBrk="1" fontAlgn="auto" latinLnBrk="0" hangingPunct="1">
            <a:lnSpc>
              <a:spcPct val="100000"/>
            </a:lnSpc>
            <a:spcBef>
              <a:spcPts val="0"/>
            </a:spcBef>
            <a:spcAft>
              <a:spcPts val="0"/>
            </a:spcAft>
            <a:buClrTx/>
            <a:buSzTx/>
            <a:buFontTx/>
            <a:buNone/>
            <a:tabLst/>
          </a:pPr>
          <a:r>
            <a:rPr lang="en-AU" sz="100" b="1" i="0" baseline="0">
              <a:solidFill>
                <a:schemeClr val="accent1"/>
              </a:solidFill>
              <a:effectLst/>
              <a:latin typeface="ZWAdobeF" pitchFamily="2" charset="0"/>
              <a:ea typeface="+mn-ea"/>
              <a:cs typeface="+mn-cs"/>
            </a:rPr>
            <a:t>X39A0T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27215</xdr:colOff>
      <xdr:row>1</xdr:row>
      <xdr:rowOff>0</xdr:rowOff>
    </xdr:from>
    <xdr:to>
      <xdr:col>1</xdr:col>
      <xdr:colOff>436755</xdr:colOff>
      <xdr:row>4</xdr:row>
      <xdr:rowOff>31691</xdr:rowOff>
    </xdr:to>
    <xdr:pic>
      <xdr:nvPicPr>
        <xdr:cNvPr id="2" name="Picture 1">
          <a:extLst>
            <a:ext uri="{FF2B5EF4-FFF2-40B4-BE49-F238E27FC236}">
              <a16:creationId xmlns:a16="http://schemas.microsoft.com/office/drawing/2014/main" id="{F4CA2D39-3743-4153-A62E-543FE9E416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440" y="165100"/>
          <a:ext cx="409540" cy="514291"/>
        </a:xfrm>
        <a:prstGeom prst="rect">
          <a:avLst/>
        </a:prstGeom>
      </xdr:spPr>
    </xdr:pic>
    <xdr:clientData/>
  </xdr:twoCellAnchor>
  <xdr:oneCellAnchor>
    <xdr:from>
      <xdr:col>1</xdr:col>
      <xdr:colOff>1815</xdr:colOff>
      <xdr:row>12</xdr:row>
      <xdr:rowOff>68335</xdr:rowOff>
    </xdr:from>
    <xdr:ext cx="729984" cy="720000"/>
    <xdr:pic>
      <xdr:nvPicPr>
        <xdr:cNvPr id="3" name="Picture 2">
          <a:extLst>
            <a:ext uri="{FF2B5EF4-FFF2-40B4-BE49-F238E27FC236}">
              <a16:creationId xmlns:a16="http://schemas.microsoft.com/office/drawing/2014/main" id="{F996176F-5894-4E01-9DC2-E6A242C5908B}"/>
            </a:ext>
          </a:extLst>
        </xdr:cNvPr>
        <xdr:cNvPicPr>
          <a:picLocks noChangeAspect="1"/>
        </xdr:cNvPicPr>
      </xdr:nvPicPr>
      <xdr:blipFill>
        <a:blip xmlns:r="http://schemas.openxmlformats.org/officeDocument/2006/relationships" r:embed="rId2"/>
        <a:stretch>
          <a:fillRect/>
        </a:stretch>
      </xdr:blipFill>
      <xdr:spPr>
        <a:xfrm>
          <a:off x="147865" y="4256160"/>
          <a:ext cx="729984" cy="720000"/>
        </a:xfrm>
        <a:prstGeom prst="rect">
          <a:avLst/>
        </a:prstGeom>
      </xdr:spPr>
    </xdr:pic>
    <xdr:clientData/>
  </xdr:oneCellAnchor>
  <xdr:oneCellAnchor>
    <xdr:from>
      <xdr:col>1</xdr:col>
      <xdr:colOff>1815</xdr:colOff>
      <xdr:row>11</xdr:row>
      <xdr:rowOff>66676</xdr:rowOff>
    </xdr:from>
    <xdr:ext cx="730800" cy="705913"/>
    <xdr:pic>
      <xdr:nvPicPr>
        <xdr:cNvPr id="4" name="Picture 3">
          <a:extLst>
            <a:ext uri="{FF2B5EF4-FFF2-40B4-BE49-F238E27FC236}">
              <a16:creationId xmlns:a16="http://schemas.microsoft.com/office/drawing/2014/main" id="{BD3B3AAB-EA8F-4FFE-919A-9EAC2DFB4E6B}"/>
            </a:ext>
          </a:extLst>
        </xdr:cNvPr>
        <xdr:cNvPicPr>
          <a:picLocks noChangeAspect="1"/>
        </xdr:cNvPicPr>
      </xdr:nvPicPr>
      <xdr:blipFill>
        <a:blip xmlns:r="http://schemas.openxmlformats.org/officeDocument/2006/relationships" r:embed="rId3"/>
        <a:stretch>
          <a:fillRect/>
        </a:stretch>
      </xdr:blipFill>
      <xdr:spPr>
        <a:xfrm>
          <a:off x="147865" y="3403601"/>
          <a:ext cx="730800" cy="705913"/>
        </a:xfrm>
        <a:prstGeom prst="rect">
          <a:avLst/>
        </a:prstGeom>
      </xdr:spPr>
    </xdr:pic>
    <xdr:clientData/>
  </xdr:oneCellAnchor>
  <xdr:oneCellAnchor>
    <xdr:from>
      <xdr:col>1</xdr:col>
      <xdr:colOff>1815</xdr:colOff>
      <xdr:row>19</xdr:row>
      <xdr:rowOff>47625</xdr:rowOff>
    </xdr:from>
    <xdr:ext cx="718800" cy="720000"/>
    <xdr:pic>
      <xdr:nvPicPr>
        <xdr:cNvPr id="5" name="Picture 4">
          <a:extLst>
            <a:ext uri="{FF2B5EF4-FFF2-40B4-BE49-F238E27FC236}">
              <a16:creationId xmlns:a16="http://schemas.microsoft.com/office/drawing/2014/main" id="{9B6A3647-D26F-47D3-AF05-69AA7E3D7EF8}"/>
            </a:ext>
          </a:extLst>
        </xdr:cNvPr>
        <xdr:cNvPicPr>
          <a:picLocks noChangeAspect="1"/>
        </xdr:cNvPicPr>
      </xdr:nvPicPr>
      <xdr:blipFill>
        <a:blip xmlns:r="http://schemas.openxmlformats.org/officeDocument/2006/relationships" r:embed="rId4"/>
        <a:stretch>
          <a:fillRect/>
        </a:stretch>
      </xdr:blipFill>
      <xdr:spPr>
        <a:xfrm>
          <a:off x="147865" y="9639300"/>
          <a:ext cx="718800" cy="720000"/>
        </a:xfrm>
        <a:prstGeom prst="rect">
          <a:avLst/>
        </a:prstGeom>
      </xdr:spPr>
    </xdr:pic>
    <xdr:clientData/>
  </xdr:oneCellAnchor>
  <xdr:oneCellAnchor>
    <xdr:from>
      <xdr:col>1</xdr:col>
      <xdr:colOff>1815</xdr:colOff>
      <xdr:row>20</xdr:row>
      <xdr:rowOff>57150</xdr:rowOff>
    </xdr:from>
    <xdr:ext cx="739764" cy="720000"/>
    <xdr:pic>
      <xdr:nvPicPr>
        <xdr:cNvPr id="6" name="Picture 5">
          <a:extLst>
            <a:ext uri="{FF2B5EF4-FFF2-40B4-BE49-F238E27FC236}">
              <a16:creationId xmlns:a16="http://schemas.microsoft.com/office/drawing/2014/main" id="{BED31FA7-E08B-416E-9E19-BC53E5164C31}"/>
            </a:ext>
          </a:extLst>
        </xdr:cNvPr>
        <xdr:cNvPicPr>
          <a:picLocks noChangeAspect="1"/>
        </xdr:cNvPicPr>
      </xdr:nvPicPr>
      <xdr:blipFill>
        <a:blip xmlns:r="http://schemas.openxmlformats.org/officeDocument/2006/relationships" r:embed="rId5"/>
        <a:stretch>
          <a:fillRect/>
        </a:stretch>
      </xdr:blipFill>
      <xdr:spPr>
        <a:xfrm>
          <a:off x="147865" y="10496550"/>
          <a:ext cx="739764" cy="720000"/>
        </a:xfrm>
        <a:prstGeom prst="rect">
          <a:avLst/>
        </a:prstGeom>
      </xdr:spPr>
    </xdr:pic>
    <xdr:clientData/>
  </xdr:oneCellAnchor>
  <xdr:oneCellAnchor>
    <xdr:from>
      <xdr:col>1</xdr:col>
      <xdr:colOff>1815</xdr:colOff>
      <xdr:row>26</xdr:row>
      <xdr:rowOff>67809</xdr:rowOff>
    </xdr:from>
    <xdr:ext cx="721159" cy="720000"/>
    <xdr:pic>
      <xdr:nvPicPr>
        <xdr:cNvPr id="7" name="Picture 6">
          <a:extLst>
            <a:ext uri="{FF2B5EF4-FFF2-40B4-BE49-F238E27FC236}">
              <a16:creationId xmlns:a16="http://schemas.microsoft.com/office/drawing/2014/main" id="{C81E9CD8-FFE5-45AF-ABB1-E604C9FAE521}"/>
            </a:ext>
          </a:extLst>
        </xdr:cNvPr>
        <xdr:cNvPicPr>
          <a:picLocks noChangeAspect="1"/>
        </xdr:cNvPicPr>
      </xdr:nvPicPr>
      <xdr:blipFill rotWithShape="1">
        <a:blip xmlns:r="http://schemas.openxmlformats.org/officeDocument/2006/relationships" r:embed="rId6"/>
        <a:srcRect l="1347"/>
        <a:stretch/>
      </xdr:blipFill>
      <xdr:spPr>
        <a:xfrm>
          <a:off x="147865" y="14307684"/>
          <a:ext cx="721159" cy="720000"/>
        </a:xfrm>
        <a:prstGeom prst="rect">
          <a:avLst/>
        </a:prstGeom>
      </xdr:spPr>
    </xdr:pic>
    <xdr:clientData/>
  </xdr:oneCellAnchor>
  <xdr:oneCellAnchor>
    <xdr:from>
      <xdr:col>1</xdr:col>
      <xdr:colOff>1815</xdr:colOff>
      <xdr:row>28</xdr:row>
      <xdr:rowOff>75066</xdr:rowOff>
    </xdr:from>
    <xdr:ext cx="727162" cy="720000"/>
    <xdr:pic>
      <xdr:nvPicPr>
        <xdr:cNvPr id="8" name="Picture 7">
          <a:extLst>
            <a:ext uri="{FF2B5EF4-FFF2-40B4-BE49-F238E27FC236}">
              <a16:creationId xmlns:a16="http://schemas.microsoft.com/office/drawing/2014/main" id="{061A4139-838B-4BE6-A62A-F5B3BD4DABDB}"/>
            </a:ext>
          </a:extLst>
        </xdr:cNvPr>
        <xdr:cNvPicPr>
          <a:picLocks noChangeAspect="1"/>
        </xdr:cNvPicPr>
      </xdr:nvPicPr>
      <xdr:blipFill rotWithShape="1">
        <a:blip xmlns:r="http://schemas.openxmlformats.org/officeDocument/2006/relationships" r:embed="rId7"/>
        <a:srcRect l="59866" t="2531" b="37124"/>
        <a:stretch/>
      </xdr:blipFill>
      <xdr:spPr>
        <a:xfrm>
          <a:off x="147865" y="15213466"/>
          <a:ext cx="727162" cy="720000"/>
        </a:xfrm>
        <a:prstGeom prst="rect">
          <a:avLst/>
        </a:prstGeom>
      </xdr:spPr>
    </xdr:pic>
    <xdr:clientData/>
  </xdr:oneCellAnchor>
  <xdr:oneCellAnchor>
    <xdr:from>
      <xdr:col>1</xdr:col>
      <xdr:colOff>1815</xdr:colOff>
      <xdr:row>15</xdr:row>
      <xdr:rowOff>53974</xdr:rowOff>
    </xdr:from>
    <xdr:ext cx="722740" cy="720000"/>
    <xdr:pic>
      <xdr:nvPicPr>
        <xdr:cNvPr id="9" name="Picture 8">
          <a:extLst>
            <a:ext uri="{FF2B5EF4-FFF2-40B4-BE49-F238E27FC236}">
              <a16:creationId xmlns:a16="http://schemas.microsoft.com/office/drawing/2014/main" id="{6D6E7DA8-3233-4031-9AE3-B6011AD748AE}"/>
            </a:ext>
          </a:extLst>
        </xdr:cNvPr>
        <xdr:cNvPicPr>
          <a:picLocks noChangeAspect="1"/>
        </xdr:cNvPicPr>
      </xdr:nvPicPr>
      <xdr:blipFill>
        <a:blip xmlns:r="http://schemas.openxmlformats.org/officeDocument/2006/relationships" r:embed="rId8"/>
        <a:stretch>
          <a:fillRect/>
        </a:stretch>
      </xdr:blipFill>
      <xdr:spPr>
        <a:xfrm>
          <a:off x="147865" y="6791324"/>
          <a:ext cx="722740" cy="720000"/>
        </a:xfrm>
        <a:prstGeom prst="rect">
          <a:avLst/>
        </a:prstGeom>
      </xdr:spPr>
    </xdr:pic>
    <xdr:clientData/>
  </xdr:oneCellAnchor>
  <xdr:oneCellAnchor>
    <xdr:from>
      <xdr:col>1</xdr:col>
      <xdr:colOff>1815</xdr:colOff>
      <xdr:row>17</xdr:row>
      <xdr:rowOff>53068</xdr:rowOff>
    </xdr:from>
    <xdr:ext cx="729720" cy="720000"/>
    <xdr:pic>
      <xdr:nvPicPr>
        <xdr:cNvPr id="10" name="Picture 9">
          <a:extLst>
            <a:ext uri="{FF2B5EF4-FFF2-40B4-BE49-F238E27FC236}">
              <a16:creationId xmlns:a16="http://schemas.microsoft.com/office/drawing/2014/main" id="{7E6A7220-8E8B-4DFC-B835-7440F97AA17F}"/>
            </a:ext>
          </a:extLst>
        </xdr:cNvPr>
        <xdr:cNvPicPr>
          <a:picLocks noChangeAspect="1"/>
        </xdr:cNvPicPr>
      </xdr:nvPicPr>
      <xdr:blipFill>
        <a:blip xmlns:r="http://schemas.openxmlformats.org/officeDocument/2006/relationships" r:embed="rId9"/>
        <a:stretch>
          <a:fillRect/>
        </a:stretch>
      </xdr:blipFill>
      <xdr:spPr>
        <a:xfrm>
          <a:off x="147865" y="8206468"/>
          <a:ext cx="729720" cy="720000"/>
        </a:xfrm>
        <a:prstGeom prst="rect">
          <a:avLst/>
        </a:prstGeom>
      </xdr:spPr>
    </xdr:pic>
    <xdr:clientData/>
  </xdr:oneCellAnchor>
  <xdr:oneCellAnchor>
    <xdr:from>
      <xdr:col>1</xdr:col>
      <xdr:colOff>1815</xdr:colOff>
      <xdr:row>21</xdr:row>
      <xdr:rowOff>70531</xdr:rowOff>
    </xdr:from>
    <xdr:ext cx="734864" cy="720000"/>
    <xdr:pic>
      <xdr:nvPicPr>
        <xdr:cNvPr id="11" name="Picture 10">
          <a:extLst>
            <a:ext uri="{FF2B5EF4-FFF2-40B4-BE49-F238E27FC236}">
              <a16:creationId xmlns:a16="http://schemas.microsoft.com/office/drawing/2014/main" id="{DF4F3580-5D77-4347-B3E2-EC552F24C614}"/>
            </a:ext>
          </a:extLst>
        </xdr:cNvPr>
        <xdr:cNvPicPr>
          <a:picLocks noChangeAspect="1"/>
        </xdr:cNvPicPr>
      </xdr:nvPicPr>
      <xdr:blipFill>
        <a:blip xmlns:r="http://schemas.openxmlformats.org/officeDocument/2006/relationships" r:embed="rId10"/>
        <a:stretch>
          <a:fillRect/>
        </a:stretch>
      </xdr:blipFill>
      <xdr:spPr>
        <a:xfrm>
          <a:off x="147865" y="11364006"/>
          <a:ext cx="734864" cy="720000"/>
        </a:xfrm>
        <a:prstGeom prst="rect">
          <a:avLst/>
        </a:prstGeom>
      </xdr:spPr>
    </xdr:pic>
    <xdr:clientData/>
  </xdr:oneCellAnchor>
  <xdr:oneCellAnchor>
    <xdr:from>
      <xdr:col>1</xdr:col>
      <xdr:colOff>1815</xdr:colOff>
      <xdr:row>23</xdr:row>
      <xdr:rowOff>58962</xdr:rowOff>
    </xdr:from>
    <xdr:ext cx="708503" cy="720000"/>
    <xdr:pic>
      <xdr:nvPicPr>
        <xdr:cNvPr id="12" name="Picture 11">
          <a:extLst>
            <a:ext uri="{FF2B5EF4-FFF2-40B4-BE49-F238E27FC236}">
              <a16:creationId xmlns:a16="http://schemas.microsoft.com/office/drawing/2014/main" id="{EFD13253-5D31-4D67-B533-EB609AD09465}"/>
            </a:ext>
          </a:extLst>
        </xdr:cNvPr>
        <xdr:cNvPicPr>
          <a:picLocks noChangeAspect="1"/>
        </xdr:cNvPicPr>
      </xdr:nvPicPr>
      <xdr:blipFill>
        <a:blip xmlns:r="http://schemas.openxmlformats.org/officeDocument/2006/relationships" r:embed="rId11"/>
        <a:stretch>
          <a:fillRect/>
        </a:stretch>
      </xdr:blipFill>
      <xdr:spPr>
        <a:xfrm>
          <a:off x="147865" y="12485912"/>
          <a:ext cx="708503" cy="720000"/>
        </a:xfrm>
        <a:prstGeom prst="rect">
          <a:avLst/>
        </a:prstGeom>
      </xdr:spPr>
    </xdr:pic>
    <xdr:clientData/>
  </xdr:oneCellAnchor>
  <xdr:oneCellAnchor>
    <xdr:from>
      <xdr:col>1</xdr:col>
      <xdr:colOff>1815</xdr:colOff>
      <xdr:row>25</xdr:row>
      <xdr:rowOff>44902</xdr:rowOff>
    </xdr:from>
    <xdr:ext cx="671533" cy="720000"/>
    <xdr:pic>
      <xdr:nvPicPr>
        <xdr:cNvPr id="13" name="Picture 12">
          <a:extLst>
            <a:ext uri="{FF2B5EF4-FFF2-40B4-BE49-F238E27FC236}">
              <a16:creationId xmlns:a16="http://schemas.microsoft.com/office/drawing/2014/main" id="{3C41DA90-D326-410A-9DEC-2C056AFACC68}"/>
            </a:ext>
          </a:extLst>
        </xdr:cNvPr>
        <xdr:cNvPicPr>
          <a:picLocks noChangeAspect="1"/>
        </xdr:cNvPicPr>
      </xdr:nvPicPr>
      <xdr:blipFill rotWithShape="1">
        <a:blip xmlns:r="http://schemas.openxmlformats.org/officeDocument/2006/relationships" r:embed="rId12"/>
        <a:srcRect l="3437" r="-1"/>
        <a:stretch/>
      </xdr:blipFill>
      <xdr:spPr>
        <a:xfrm>
          <a:off x="147865" y="13433877"/>
          <a:ext cx="671533" cy="720000"/>
        </a:xfrm>
        <a:prstGeom prst="rect">
          <a:avLst/>
        </a:prstGeom>
      </xdr:spPr>
    </xdr:pic>
    <xdr:clientData/>
  </xdr:oneCellAnchor>
  <xdr:oneCellAnchor>
    <xdr:from>
      <xdr:col>1</xdr:col>
      <xdr:colOff>1815</xdr:colOff>
      <xdr:row>14</xdr:row>
      <xdr:rowOff>47172</xdr:rowOff>
    </xdr:from>
    <xdr:ext cx="730800" cy="699582"/>
    <xdr:pic>
      <xdr:nvPicPr>
        <xdr:cNvPr id="14" name="Picture 13">
          <a:extLst>
            <a:ext uri="{FF2B5EF4-FFF2-40B4-BE49-F238E27FC236}">
              <a16:creationId xmlns:a16="http://schemas.microsoft.com/office/drawing/2014/main" id="{A4177C8B-B7A6-4B86-A236-39FCD914135F}"/>
            </a:ext>
          </a:extLst>
        </xdr:cNvPr>
        <xdr:cNvPicPr>
          <a:picLocks noChangeAspect="1"/>
        </xdr:cNvPicPr>
      </xdr:nvPicPr>
      <xdr:blipFill>
        <a:blip xmlns:r="http://schemas.openxmlformats.org/officeDocument/2006/relationships" r:embed="rId13"/>
        <a:stretch>
          <a:fillRect/>
        </a:stretch>
      </xdr:blipFill>
      <xdr:spPr>
        <a:xfrm>
          <a:off x="147865" y="5936797"/>
          <a:ext cx="730800" cy="699582"/>
        </a:xfrm>
        <a:prstGeom prst="rect">
          <a:avLst/>
        </a:prstGeom>
      </xdr:spPr>
    </xdr:pic>
    <xdr:clientData/>
  </xdr:oneCellAnchor>
  <xdr:oneCellAnchor>
    <xdr:from>
      <xdr:col>1</xdr:col>
      <xdr:colOff>1815</xdr:colOff>
      <xdr:row>13</xdr:row>
      <xdr:rowOff>66675</xdr:rowOff>
    </xdr:from>
    <xdr:ext cx="723641" cy="720000"/>
    <xdr:pic>
      <xdr:nvPicPr>
        <xdr:cNvPr id="15" name="Picture 14">
          <a:extLst>
            <a:ext uri="{FF2B5EF4-FFF2-40B4-BE49-F238E27FC236}">
              <a16:creationId xmlns:a16="http://schemas.microsoft.com/office/drawing/2014/main" id="{4982FA6B-CE83-44FC-A6B4-EAA2C30D40EE}"/>
            </a:ext>
          </a:extLst>
        </xdr:cNvPr>
        <xdr:cNvPicPr>
          <a:picLocks noChangeAspect="1"/>
        </xdr:cNvPicPr>
      </xdr:nvPicPr>
      <xdr:blipFill>
        <a:blip xmlns:r="http://schemas.openxmlformats.org/officeDocument/2006/relationships" r:embed="rId14"/>
        <a:stretch>
          <a:fillRect/>
        </a:stretch>
      </xdr:blipFill>
      <xdr:spPr>
        <a:xfrm>
          <a:off x="147865" y="5105400"/>
          <a:ext cx="723641" cy="720000"/>
        </a:xfrm>
        <a:prstGeom prst="rect">
          <a:avLst/>
        </a:prstGeom>
      </xdr:spPr>
    </xdr:pic>
    <xdr:clientData/>
  </xdr:oneCellAnchor>
  <xdr:twoCellAnchor>
    <xdr:from>
      <xdr:col>0</xdr:col>
      <xdr:colOff>3175</xdr:colOff>
      <xdr:row>0</xdr:row>
      <xdr:rowOff>-16371</xdr:rowOff>
    </xdr:from>
    <xdr:to>
      <xdr:col>0</xdr:col>
      <xdr:colOff>66675</xdr:colOff>
      <xdr:row>0</xdr:row>
      <xdr:rowOff>86221</xdr:rowOff>
    </xdr:to>
    <xdr:sp macro="" textlink="">
      <xdr:nvSpPr>
        <xdr:cNvPr id="16" name="TextBox 15">
          <a:extLst>
            <a:ext uri="{FF2B5EF4-FFF2-40B4-BE49-F238E27FC236}">
              <a16:creationId xmlns:a16="http://schemas.microsoft.com/office/drawing/2014/main" id="{3305C055-B8BB-47E3-AF05-50D06DB89E31}"/>
            </a:ext>
          </a:extLst>
        </xdr:cNvPr>
        <xdr:cNvSpPr txBox="1"/>
      </xdr:nvSpPr>
      <xdr:spPr>
        <a:xfrm>
          <a:off x="3175" y="-16371"/>
          <a:ext cx="66675" cy="105767"/>
        </a:xfrm>
        <a:prstGeom prst="rect">
          <a:avLst/>
        </a:prstGeom>
        <a:noFill/>
        <a:ln w="9525" cmpd="sng">
          <a:noFill/>
        </a:ln>
        <a:effectLst>
          <a:outerShdw blurRad="63500" sx="102000" sy="102000" algn="ctr" rotWithShape="0">
            <a:prstClr val="black">
              <a:alpha val="40000"/>
            </a:prstClr>
          </a:outerShdw>
        </a:effectLst>
        <a:extLst>
          <a:ext uri="{909E8E84-426E-40DD-AFC4-6F175D3DCCD1}">
            <a14:hiddenFill xmlns:a14="http://schemas.microsoft.com/office/drawing/2010/main">
              <a:solidFill>
                <a:schemeClr val="accent2"/>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spAutoFit/>
        </a:bodyPr>
        <a:lstStyle/>
        <a:p>
          <a:pPr marL="0" marR="0" indent="0" algn="l" defTabSz="914400" rtl="0" eaLnBrk="1" fontAlgn="auto" latinLnBrk="0" hangingPunct="1">
            <a:lnSpc>
              <a:spcPct val="100000"/>
            </a:lnSpc>
            <a:spcBef>
              <a:spcPts val="0"/>
            </a:spcBef>
            <a:spcAft>
              <a:spcPts val="0"/>
            </a:spcAft>
            <a:buClrTx/>
            <a:buSzTx/>
            <a:buFontTx/>
            <a:buNone/>
            <a:tabLst/>
          </a:pPr>
          <a:r>
            <a:rPr lang="en-AU" sz="100" b="1" i="0" baseline="0">
              <a:solidFill>
                <a:schemeClr val="accent1"/>
              </a:solidFill>
              <a:effectLst/>
              <a:latin typeface="ZWAdobeF" pitchFamily="2" charset="0"/>
              <a:ea typeface="+mn-ea"/>
              <a:cs typeface="+mn-cs"/>
            </a:rPr>
            <a:t>X37A0T</a:t>
          </a:r>
        </a:p>
      </xdr:txBody>
    </xdr:sp>
    <xdr:clientData/>
  </xdr:twoCellAnchor>
  <xdr:twoCellAnchor editAs="oneCell">
    <xdr:from>
      <xdr:col>1</xdr:col>
      <xdr:colOff>1815</xdr:colOff>
      <xdr:row>10</xdr:row>
      <xdr:rowOff>76200</xdr:rowOff>
    </xdr:from>
    <xdr:to>
      <xdr:col>1</xdr:col>
      <xdr:colOff>736441</xdr:colOff>
      <xdr:row>10</xdr:row>
      <xdr:rowOff>796200</xdr:rowOff>
    </xdr:to>
    <xdr:pic>
      <xdr:nvPicPr>
        <xdr:cNvPr id="17" name="Picture 16">
          <a:extLst>
            <a:ext uri="{FF2B5EF4-FFF2-40B4-BE49-F238E27FC236}">
              <a16:creationId xmlns:a16="http://schemas.microsoft.com/office/drawing/2014/main" id="{C4EED9EF-C09F-4D4A-9CEE-091F1E2A5717}"/>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47865" y="2559050"/>
          <a:ext cx="731451" cy="720000"/>
        </a:xfrm>
        <a:prstGeom prst="rect">
          <a:avLst/>
        </a:prstGeom>
      </xdr:spPr>
    </xdr:pic>
    <xdr:clientData/>
  </xdr:twoCellAnchor>
  <xdr:twoCellAnchor>
    <xdr:from>
      <xdr:col>4</xdr:col>
      <xdr:colOff>3771900</xdr:colOff>
      <xdr:row>2</xdr:row>
      <xdr:rowOff>25400</xdr:rowOff>
    </xdr:from>
    <xdr:to>
      <xdr:col>4</xdr:col>
      <xdr:colOff>4393365</xdr:colOff>
      <xdr:row>3</xdr:row>
      <xdr:rowOff>43584</xdr:rowOff>
    </xdr:to>
    <xdr:sp macro="" textlink="">
      <xdr:nvSpPr>
        <xdr:cNvPr id="18" name="TextBox 5">
          <a:hlinkClick xmlns:r="http://schemas.openxmlformats.org/officeDocument/2006/relationships" r:id="rId16"/>
          <a:extLst>
            <a:ext uri="{FF2B5EF4-FFF2-40B4-BE49-F238E27FC236}">
              <a16:creationId xmlns:a16="http://schemas.microsoft.com/office/drawing/2014/main" id="{725D64BA-A1E7-4FA8-8514-AAC12D32304D}"/>
            </a:ext>
          </a:extLst>
        </xdr:cNvPr>
        <xdr:cNvSpPr txBox="1"/>
      </xdr:nvSpPr>
      <xdr:spPr>
        <a:xfrm flipH="1">
          <a:off x="11496675" y="349250"/>
          <a:ext cx="621465" cy="180109"/>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I"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theme/theme1.xml><?xml version="1.0" encoding="utf-8"?>
<a:theme xmlns:a="http://schemas.openxmlformats.org/drawingml/2006/main" name="VODAFONE">
  <a:themeElements>
    <a:clrScheme name="South32">
      <a:dk1>
        <a:sysClr val="windowText" lastClr="000000"/>
      </a:dk1>
      <a:lt1>
        <a:sysClr val="window" lastClr="FFFFFF"/>
      </a:lt1>
      <a:dk2>
        <a:srgbClr val="4A4D4E"/>
      </a:dk2>
      <a:lt2>
        <a:srgbClr val="F2F2F2"/>
      </a:lt2>
      <a:accent1>
        <a:srgbClr val="304242"/>
      </a:accent1>
      <a:accent2>
        <a:srgbClr val="FFF20F"/>
      </a:accent2>
      <a:accent3>
        <a:srgbClr val="877B77"/>
      </a:accent3>
      <a:accent4>
        <a:srgbClr val="AD64A8"/>
      </a:accent4>
      <a:accent5>
        <a:srgbClr val="668CC8"/>
      </a:accent5>
      <a:accent6>
        <a:srgbClr val="009457"/>
      </a:accent6>
      <a:hlink>
        <a:srgbClr val="000000"/>
      </a:hlink>
      <a:folHlink>
        <a:srgbClr val="000000"/>
      </a:folHlink>
    </a:clrScheme>
    <a:fontScheme name="Custom 2">
      <a:majorFont>
        <a:latin typeface="Vodafone Rg"/>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accent2"/>
        </a:solidFill>
        <a:ln w="9525" cmpd="sng">
          <a:noFill/>
        </a:ln>
        <a:effectLst>
          <a:outerShdw blurRad="63500" sx="102000" sy="102000" algn="ctr" rotWithShape="0">
            <a:prstClr val="black">
              <a:alpha val="40000"/>
            </a:prstClr>
          </a:outerShdw>
        </a:effectLst>
      </a:spPr>
      <a:bodyPr vertOverflow="clip" horzOverflow="clip" wrap="square" rtlCol="0" anchor="ctr"/>
      <a:lstStyle>
        <a:defPPr marL="0" marR="0" indent="0" algn="ctr" defTabSz="914400" eaLnBrk="1" fontAlgn="auto" latinLnBrk="0" hangingPunct="1">
          <a:lnSpc>
            <a:spcPct val="100000"/>
          </a:lnSpc>
          <a:spcBef>
            <a:spcPts val="0"/>
          </a:spcBef>
          <a:spcAft>
            <a:spcPts val="0"/>
          </a:spcAft>
          <a:buClrTx/>
          <a:buSzTx/>
          <a:buFontTx/>
          <a:buNone/>
          <a:tabLst/>
          <a:defRPr sz="700" b="1" i="0" baseline="0">
            <a:solidFill>
              <a:schemeClr val="accent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XFC63"/>
  <sheetViews>
    <sheetView showGridLines="0" tabSelected="1" zoomScaleNormal="100" zoomScaleSheetLayoutView="106" workbookViewId="0"/>
  </sheetViews>
  <sheetFormatPr defaultColWidth="0" defaultRowHeight="12.75" customHeight="1" zeroHeight="1"/>
  <cols>
    <col min="1" max="1" width="3.42578125" customWidth="1"/>
    <col min="2" max="12" width="9" customWidth="1"/>
    <col min="13" max="13" width="44.5703125" customWidth="1"/>
    <col min="14" max="14" width="8.28515625" hidden="1" customWidth="1"/>
    <col min="15" max="15" width="2.5703125" hidden="1" customWidth="1"/>
    <col min="16" max="16" width="9" hidden="1" customWidth="1"/>
    <col min="17" max="17" width="8.28515625" hidden="1" customWidth="1"/>
    <col min="18" max="16383" width="9" hidden="1"/>
    <col min="16384" max="16384" width="24.85546875" hidden="1" customWidth="1"/>
  </cols>
  <sheetData>
    <row r="1" spans="1:16" ht="13.35" customHeight="1">
      <c r="A1" s="1"/>
      <c r="B1" s="1"/>
      <c r="C1" s="1"/>
      <c r="D1" s="1"/>
      <c r="E1" s="1"/>
      <c r="F1" s="1"/>
      <c r="G1" s="1"/>
      <c r="H1" s="1"/>
      <c r="I1" s="1"/>
      <c r="J1" s="1"/>
      <c r="K1" s="1"/>
      <c r="L1" s="1"/>
      <c r="M1" s="1"/>
      <c r="N1" s="1"/>
      <c r="O1" s="1"/>
    </row>
    <row r="2" spans="1:16">
      <c r="A2" s="1"/>
      <c r="B2" s="340"/>
      <c r="C2" s="340"/>
      <c r="D2" s="340"/>
      <c r="E2" s="340"/>
      <c r="F2" s="340"/>
      <c r="G2" s="340"/>
      <c r="H2" s="340"/>
      <c r="I2" s="340"/>
      <c r="J2" s="340"/>
      <c r="K2" s="340"/>
      <c r="L2" s="340"/>
      <c r="M2" s="340"/>
      <c r="N2" s="340"/>
      <c r="O2" s="340"/>
    </row>
    <row r="3" spans="1:16" ht="20.25">
      <c r="A3" s="1"/>
      <c r="B3" s="2"/>
      <c r="C3" s="1"/>
      <c r="D3" s="1"/>
      <c r="E3" s="1"/>
      <c r="F3" s="1"/>
      <c r="G3" s="1"/>
      <c r="H3" s="1"/>
      <c r="I3" s="1"/>
      <c r="J3" s="1"/>
      <c r="K3" s="1"/>
      <c r="L3" s="1"/>
      <c r="M3" s="1"/>
      <c r="N3" s="1"/>
      <c r="O3" s="1"/>
      <c r="P3" s="15"/>
    </row>
    <row r="4" spans="1:16">
      <c r="A4" s="1"/>
      <c r="B4" s="1"/>
      <c r="C4" s="1"/>
      <c r="D4" s="1"/>
      <c r="E4" s="1"/>
      <c r="F4" s="1"/>
      <c r="G4" s="1"/>
      <c r="H4" s="1"/>
      <c r="I4" s="1"/>
      <c r="J4" s="1"/>
      <c r="K4" s="1"/>
      <c r="L4" s="1"/>
      <c r="M4" s="1"/>
      <c r="N4" s="1"/>
      <c r="O4" s="1"/>
    </row>
    <row r="5" spans="1:16">
      <c r="A5" s="1"/>
      <c r="B5" s="1"/>
      <c r="C5" s="1"/>
      <c r="D5" s="1"/>
      <c r="E5" s="1"/>
      <c r="F5" s="1"/>
      <c r="G5" s="1"/>
      <c r="H5" s="1"/>
      <c r="I5" s="1"/>
      <c r="J5" s="1"/>
      <c r="K5" s="1"/>
      <c r="L5" s="1"/>
      <c r="M5" s="1"/>
      <c r="N5" s="1"/>
      <c r="O5" s="1"/>
    </row>
    <row r="6" spans="1:16">
      <c r="A6" s="1"/>
      <c r="B6" s="1"/>
      <c r="C6" s="1"/>
      <c r="D6" s="1"/>
      <c r="E6" s="1"/>
      <c r="F6" s="1"/>
      <c r="G6" s="1"/>
      <c r="H6" s="1"/>
      <c r="I6" s="1"/>
      <c r="J6" s="1"/>
      <c r="K6" s="1"/>
      <c r="L6" s="1"/>
      <c r="M6" s="341"/>
      <c r="N6" s="341"/>
      <c r="O6" s="1"/>
    </row>
    <row r="7" spans="1:16">
      <c r="A7" s="1"/>
      <c r="B7" s="1"/>
      <c r="C7" s="1"/>
      <c r="D7" s="1"/>
      <c r="E7" s="1"/>
      <c r="F7" s="1"/>
      <c r="G7" s="1"/>
      <c r="H7" s="1"/>
      <c r="I7" s="1"/>
      <c r="J7" s="1"/>
      <c r="K7" s="1"/>
      <c r="L7" s="1"/>
      <c r="M7" s="103"/>
      <c r="N7" s="14"/>
      <c r="O7" s="1"/>
    </row>
    <row r="8" spans="1:16">
      <c r="A8" s="1"/>
      <c r="B8" s="1"/>
      <c r="C8" s="1"/>
      <c r="D8" s="1"/>
      <c r="E8" s="1"/>
      <c r="F8" s="1"/>
      <c r="G8" s="1"/>
      <c r="H8" s="1"/>
      <c r="I8" s="1"/>
      <c r="J8" s="1"/>
      <c r="K8" s="1"/>
      <c r="L8" s="1"/>
      <c r="M8" s="50"/>
      <c r="N8" s="14"/>
      <c r="O8" s="1"/>
    </row>
    <row r="9" spans="1:16" ht="20.25">
      <c r="A9" s="1"/>
      <c r="B9" s="2"/>
      <c r="C9" s="1"/>
      <c r="D9" s="1"/>
      <c r="E9" s="1"/>
      <c r="F9" s="1"/>
      <c r="G9" s="1"/>
      <c r="H9" s="1"/>
      <c r="I9" s="1"/>
      <c r="J9" s="1"/>
      <c r="K9" s="1"/>
      <c r="L9" s="1"/>
      <c r="M9" s="102"/>
      <c r="N9" s="14"/>
      <c r="O9" s="1"/>
    </row>
    <row r="10" spans="1:16">
      <c r="A10" s="1"/>
      <c r="B10" s="1"/>
      <c r="C10" s="1"/>
      <c r="D10" s="1"/>
      <c r="E10" s="1"/>
      <c r="F10" s="1"/>
      <c r="G10" s="1"/>
      <c r="H10" s="1"/>
      <c r="I10" s="1"/>
      <c r="J10" s="1"/>
      <c r="K10" s="1"/>
      <c r="L10" s="1"/>
      <c r="M10" s="1"/>
      <c r="N10" s="1"/>
      <c r="O10" s="1"/>
    </row>
    <row r="11" spans="1:16">
      <c r="A11" s="1"/>
      <c r="B11" s="1"/>
      <c r="C11" s="1"/>
      <c r="D11" s="1"/>
      <c r="E11" s="1"/>
      <c r="F11" s="1"/>
      <c r="G11" s="1"/>
      <c r="H11" s="1"/>
      <c r="I11" s="1"/>
      <c r="J11" s="1"/>
      <c r="K11" s="1"/>
      <c r="L11" s="1"/>
      <c r="M11" s="1"/>
      <c r="N11" s="1"/>
      <c r="O11" s="1"/>
    </row>
    <row r="12" spans="1:16" ht="20.25">
      <c r="A12" s="1"/>
      <c r="B12" s="2"/>
      <c r="C12" s="1"/>
      <c r="D12" s="1"/>
      <c r="E12" s="1"/>
      <c r="F12" s="1"/>
      <c r="G12" s="1"/>
      <c r="H12" s="1"/>
      <c r="I12" s="1"/>
      <c r="J12" s="1"/>
      <c r="K12" s="1"/>
      <c r="L12" s="1"/>
      <c r="M12" s="1"/>
      <c r="N12" s="1"/>
      <c r="O12" s="1"/>
    </row>
    <row r="13" spans="1:16">
      <c r="A13" s="1"/>
      <c r="B13" s="1"/>
      <c r="C13" s="1"/>
      <c r="D13" s="1"/>
      <c r="E13" s="1"/>
      <c r="F13" s="1"/>
      <c r="G13" s="1"/>
      <c r="H13" s="1"/>
      <c r="I13" s="1"/>
      <c r="J13" s="1"/>
      <c r="K13" s="1"/>
      <c r="L13" s="1"/>
      <c r="M13" s="1"/>
      <c r="N13" s="1"/>
      <c r="O13" s="1"/>
    </row>
    <row r="14" spans="1:16">
      <c r="A14" s="1"/>
      <c r="B14" s="1"/>
      <c r="C14" s="1"/>
      <c r="D14" s="1"/>
      <c r="E14" s="1"/>
      <c r="F14" s="1"/>
      <c r="G14" s="1"/>
      <c r="H14" s="1"/>
      <c r="I14" s="1"/>
      <c r="J14" s="1"/>
      <c r="K14" s="1"/>
      <c r="L14" s="1"/>
      <c r="M14" s="1"/>
      <c r="N14" s="1"/>
      <c r="O14" s="1"/>
    </row>
    <row r="15" spans="1:16">
      <c r="A15" s="1"/>
      <c r="B15" s="1"/>
      <c r="C15" s="1"/>
      <c r="D15" s="1"/>
      <c r="E15" s="1"/>
      <c r="F15" s="1"/>
      <c r="G15" s="1"/>
      <c r="H15" s="1"/>
      <c r="I15" s="1"/>
      <c r="J15" s="1"/>
      <c r="K15" s="1"/>
      <c r="L15" s="1"/>
      <c r="M15" s="1"/>
      <c r="N15" s="1"/>
      <c r="O15" s="1"/>
    </row>
    <row r="16" spans="1:16">
      <c r="A16" s="1"/>
      <c r="B16" s="1"/>
      <c r="C16" s="1"/>
      <c r="D16" s="1"/>
      <c r="E16" s="1"/>
      <c r="F16" s="1"/>
      <c r="G16" s="1"/>
      <c r="H16" s="1"/>
      <c r="I16" s="1"/>
      <c r="J16" s="1"/>
      <c r="K16" s="1"/>
      <c r="L16" s="1"/>
      <c r="M16" s="1"/>
      <c r="N16" s="1"/>
      <c r="O16" s="1"/>
    </row>
    <row r="17" spans="1:15">
      <c r="A17" s="1"/>
      <c r="B17" s="1"/>
      <c r="C17" s="1"/>
      <c r="D17" s="1"/>
      <c r="E17" s="1"/>
      <c r="F17" s="1"/>
      <c r="G17" s="1"/>
      <c r="H17" s="1"/>
      <c r="I17" s="1"/>
      <c r="J17" s="1"/>
      <c r="K17" s="1"/>
      <c r="L17" s="1"/>
      <c r="M17" s="1"/>
      <c r="N17" s="1"/>
      <c r="O17" s="1"/>
    </row>
    <row r="18" spans="1:15">
      <c r="A18" s="1"/>
      <c r="B18" s="1"/>
      <c r="C18" s="1"/>
      <c r="D18" s="1"/>
      <c r="E18" s="1"/>
      <c r="F18" s="1"/>
      <c r="G18" s="1"/>
      <c r="H18" s="1"/>
      <c r="I18" s="1"/>
      <c r="J18" s="1"/>
      <c r="K18" s="1"/>
      <c r="L18" s="1"/>
      <c r="M18" s="1"/>
      <c r="N18" s="1"/>
      <c r="O18" s="1"/>
    </row>
    <row r="19" spans="1:15">
      <c r="A19" s="1"/>
      <c r="B19" s="1"/>
      <c r="C19" s="1"/>
      <c r="D19" s="1"/>
      <c r="E19" s="1"/>
      <c r="F19" s="1"/>
      <c r="G19" s="1"/>
      <c r="H19" s="1"/>
      <c r="I19" s="1"/>
      <c r="J19" s="1"/>
      <c r="K19" s="1"/>
      <c r="L19" s="1"/>
      <c r="M19" s="1"/>
      <c r="N19" s="1"/>
      <c r="O19" s="1"/>
    </row>
    <row r="20" spans="1:15">
      <c r="A20" s="1"/>
      <c r="B20" s="1"/>
      <c r="C20" s="1"/>
      <c r="D20" s="1"/>
      <c r="E20" s="1"/>
      <c r="F20" s="1"/>
      <c r="G20" s="1"/>
      <c r="H20" s="1"/>
      <c r="I20" s="1"/>
      <c r="J20" s="1"/>
      <c r="K20" s="1"/>
      <c r="L20" s="1"/>
      <c r="M20" s="1"/>
      <c r="N20" s="1"/>
      <c r="O20" s="1"/>
    </row>
    <row r="21" spans="1:15">
      <c r="A21" s="1"/>
      <c r="B21" s="1"/>
      <c r="C21" s="1"/>
      <c r="D21" s="1"/>
      <c r="E21" s="1"/>
      <c r="F21" s="1"/>
      <c r="G21" s="1"/>
      <c r="H21" s="1"/>
      <c r="I21" s="1"/>
      <c r="J21" s="1"/>
      <c r="K21" s="1"/>
      <c r="L21" s="1"/>
      <c r="M21" s="1"/>
      <c r="N21" s="1"/>
      <c r="O21" s="1"/>
    </row>
    <row r="22" spans="1:15">
      <c r="A22" s="1"/>
      <c r="B22" s="1"/>
      <c r="C22" s="1"/>
      <c r="D22" s="1"/>
      <c r="E22" s="1"/>
      <c r="F22" s="1"/>
      <c r="G22" s="1"/>
      <c r="H22" s="1"/>
      <c r="I22" s="1"/>
      <c r="J22" s="1"/>
      <c r="K22" s="1"/>
      <c r="L22" s="1"/>
      <c r="M22" s="1"/>
      <c r="N22" s="1"/>
      <c r="O22" s="1"/>
    </row>
    <row r="23" spans="1:15">
      <c r="A23" s="1"/>
      <c r="B23" s="1"/>
      <c r="C23" s="1"/>
      <c r="D23" s="1"/>
      <c r="E23" s="1"/>
      <c r="F23" s="1"/>
      <c r="G23" s="1"/>
      <c r="H23" s="1"/>
      <c r="I23" s="1"/>
      <c r="J23" s="1"/>
      <c r="K23" s="1"/>
      <c r="L23" s="1"/>
      <c r="M23" s="1"/>
      <c r="N23" s="1"/>
      <c r="O23" s="1"/>
    </row>
    <row r="24" spans="1:15">
      <c r="A24" s="1"/>
      <c r="B24" s="1"/>
      <c r="C24" s="1"/>
      <c r="D24" s="1"/>
      <c r="E24" s="1"/>
      <c r="F24" s="1"/>
      <c r="G24" s="1"/>
      <c r="H24" s="1"/>
      <c r="I24" s="1"/>
      <c r="J24" s="1"/>
      <c r="K24" s="1"/>
      <c r="L24" s="1"/>
      <c r="M24" s="1"/>
      <c r="N24" s="1"/>
      <c r="O24" s="1"/>
    </row>
    <row r="25" spans="1:15">
      <c r="A25" s="1"/>
      <c r="B25" s="1"/>
      <c r="C25" s="1"/>
      <c r="D25" s="1"/>
      <c r="E25" s="1"/>
      <c r="F25" s="1"/>
      <c r="G25" s="1"/>
      <c r="H25" s="1"/>
      <c r="I25" s="1"/>
      <c r="J25" s="1"/>
      <c r="K25" s="1"/>
      <c r="L25" s="1"/>
      <c r="M25" s="1"/>
      <c r="N25" s="1"/>
      <c r="O25" s="1"/>
    </row>
    <row r="26" spans="1:15">
      <c r="A26" s="1"/>
      <c r="B26" s="1"/>
      <c r="C26" s="1"/>
      <c r="D26" s="1"/>
      <c r="E26" s="1"/>
      <c r="F26" s="1"/>
      <c r="G26" s="1"/>
      <c r="H26" s="1"/>
      <c r="I26" s="1"/>
      <c r="J26" s="1"/>
      <c r="K26" s="1"/>
      <c r="L26" s="1"/>
      <c r="M26" s="1"/>
      <c r="N26" s="1"/>
      <c r="O26" s="1"/>
    </row>
    <row r="27" spans="1:15">
      <c r="A27" s="1"/>
      <c r="B27" s="1"/>
      <c r="C27" s="1"/>
      <c r="D27" s="1"/>
      <c r="E27" s="1"/>
      <c r="F27" s="1"/>
      <c r="G27" s="1"/>
      <c r="H27" s="1"/>
      <c r="I27" s="1"/>
      <c r="J27" s="1"/>
      <c r="K27" s="1"/>
      <c r="L27" s="1"/>
      <c r="M27" s="1"/>
      <c r="N27" s="1"/>
      <c r="O27" s="1"/>
    </row>
    <row r="28" spans="1:15" ht="20.25">
      <c r="A28" s="1"/>
      <c r="B28" s="3"/>
      <c r="C28" s="1"/>
      <c r="D28" s="1"/>
      <c r="E28" s="1"/>
      <c r="F28" s="1"/>
      <c r="G28" s="1"/>
      <c r="H28" s="1"/>
      <c r="I28" s="1"/>
      <c r="J28" s="1"/>
      <c r="K28" s="1"/>
      <c r="L28" s="1"/>
      <c r="M28" s="1"/>
      <c r="N28" s="1"/>
      <c r="O28" s="1"/>
    </row>
    <row r="29" spans="1:15" ht="20.25">
      <c r="A29" s="1"/>
      <c r="B29" s="3"/>
      <c r="C29" s="1"/>
      <c r="D29" s="1"/>
      <c r="E29" s="1"/>
      <c r="F29" s="1"/>
      <c r="G29" s="1"/>
      <c r="H29" s="1"/>
      <c r="I29" s="1"/>
      <c r="J29" s="1"/>
      <c r="K29" s="1"/>
      <c r="L29" s="1"/>
      <c r="M29" s="1"/>
      <c r="N29" s="1"/>
      <c r="O29" s="1"/>
    </row>
    <row r="30" spans="1:15">
      <c r="A30" s="1"/>
      <c r="B30" s="1"/>
      <c r="C30" s="1"/>
      <c r="D30" s="1"/>
      <c r="E30" s="1"/>
      <c r="F30" s="1"/>
      <c r="G30" s="1"/>
      <c r="H30" s="1"/>
      <c r="I30" s="1"/>
      <c r="J30" s="1"/>
      <c r="K30" s="1"/>
      <c r="L30" s="1"/>
      <c r="M30" s="1"/>
      <c r="N30" s="1"/>
      <c r="O30" s="1"/>
    </row>
    <row r="31" spans="1:15">
      <c r="A31" s="1"/>
      <c r="B31" s="1"/>
      <c r="C31" s="1"/>
      <c r="D31" s="1"/>
      <c r="E31" s="1"/>
      <c r="F31" s="1"/>
      <c r="G31" s="1"/>
      <c r="H31" s="1"/>
      <c r="I31" s="1"/>
      <c r="J31" s="1"/>
      <c r="K31" s="1"/>
      <c r="L31" s="1"/>
      <c r="M31" s="1"/>
      <c r="N31" s="1"/>
      <c r="O31" s="1"/>
    </row>
    <row r="32" spans="1:15">
      <c r="A32" s="1"/>
      <c r="B32" s="1"/>
      <c r="C32" s="1"/>
      <c r="D32" s="1"/>
      <c r="E32" s="1"/>
      <c r="F32" s="1"/>
      <c r="G32" s="1"/>
      <c r="H32" s="1"/>
      <c r="I32" s="1"/>
      <c r="J32" s="1"/>
      <c r="K32" s="1"/>
      <c r="L32" s="1"/>
      <c r="M32" s="1"/>
      <c r="N32" s="1"/>
      <c r="O32" s="1"/>
    </row>
    <row r="33" spans="1:15">
      <c r="A33" s="1"/>
      <c r="B33" s="1"/>
      <c r="C33" s="1"/>
      <c r="D33" s="1"/>
      <c r="E33" s="1"/>
      <c r="F33" s="1"/>
      <c r="G33" s="1"/>
      <c r="H33" s="1"/>
      <c r="I33" s="1"/>
      <c r="J33" s="1"/>
      <c r="K33" s="1"/>
      <c r="L33" s="1"/>
      <c r="M33" s="1"/>
      <c r="N33" s="1"/>
      <c r="O33" s="1"/>
    </row>
    <row r="34" spans="1:15">
      <c r="A34" s="1"/>
      <c r="B34" s="1"/>
      <c r="C34" s="1"/>
      <c r="D34" s="1"/>
      <c r="E34" s="1"/>
      <c r="F34" s="1"/>
      <c r="G34" s="1"/>
      <c r="H34" s="1"/>
      <c r="I34" s="1"/>
      <c r="J34" s="1"/>
      <c r="K34" s="1"/>
      <c r="L34" s="1"/>
      <c r="M34" s="1"/>
      <c r="N34" s="1"/>
      <c r="O34" s="1"/>
    </row>
    <row r="35" spans="1:15">
      <c r="A35" s="1"/>
      <c r="B35" s="1"/>
      <c r="C35" s="1"/>
      <c r="D35" s="1"/>
      <c r="E35" s="1"/>
      <c r="F35" s="1"/>
      <c r="G35" s="1"/>
      <c r="H35" s="1"/>
      <c r="I35" s="1"/>
      <c r="J35" s="1"/>
      <c r="K35" s="1"/>
      <c r="L35" s="1"/>
      <c r="M35" s="1"/>
      <c r="N35" s="1"/>
      <c r="O35" s="1"/>
    </row>
    <row r="36" spans="1:15">
      <c r="A36" s="1"/>
      <c r="B36" s="1"/>
      <c r="C36" s="1"/>
      <c r="D36" s="1"/>
      <c r="E36" s="1"/>
      <c r="F36" s="1"/>
      <c r="G36" s="1"/>
      <c r="H36" s="1"/>
      <c r="I36" s="1"/>
      <c r="J36" s="1"/>
      <c r="K36" s="1"/>
      <c r="L36" s="1"/>
      <c r="M36" s="1"/>
      <c r="N36" s="1"/>
      <c r="O36" s="1"/>
    </row>
    <row r="37" spans="1:15">
      <c r="A37" s="1"/>
      <c r="B37" s="1"/>
      <c r="C37" s="1"/>
      <c r="D37" s="1"/>
      <c r="E37" s="1"/>
      <c r="F37" s="1"/>
      <c r="G37" s="1"/>
      <c r="H37" s="1"/>
      <c r="I37" s="1"/>
      <c r="J37" s="1"/>
      <c r="K37" s="1"/>
      <c r="L37" s="1"/>
      <c r="M37" s="1"/>
      <c r="N37" s="1"/>
      <c r="O37" s="1"/>
    </row>
    <row r="38" spans="1:15">
      <c r="A38" s="1"/>
      <c r="B38" s="1"/>
      <c r="C38" s="1"/>
      <c r="D38" s="1"/>
      <c r="E38" s="1"/>
      <c r="F38" s="1"/>
      <c r="G38" s="1"/>
      <c r="H38" s="1"/>
      <c r="I38" s="1"/>
      <c r="J38" s="1"/>
      <c r="K38" s="1"/>
      <c r="L38" s="1"/>
      <c r="M38" s="1"/>
      <c r="N38" s="1"/>
      <c r="O38" s="1"/>
    </row>
    <row r="39" spans="1:15">
      <c r="A39" s="1"/>
      <c r="B39" s="1"/>
      <c r="C39" s="1"/>
      <c r="D39" s="1"/>
      <c r="E39" s="1"/>
      <c r="F39" s="1"/>
      <c r="G39" s="1"/>
      <c r="H39" s="1"/>
      <c r="I39" s="1"/>
      <c r="J39" s="1"/>
      <c r="K39" s="1"/>
      <c r="L39" s="1"/>
      <c r="M39" s="1"/>
      <c r="N39" s="1"/>
      <c r="O39" s="1"/>
    </row>
    <row r="40" spans="1:15">
      <c r="A40" s="1"/>
      <c r="B40" s="1"/>
      <c r="C40" s="1"/>
      <c r="D40" s="1"/>
      <c r="E40" s="1"/>
      <c r="F40" s="1"/>
      <c r="G40" s="1"/>
      <c r="H40" s="1"/>
      <c r="I40" s="1"/>
      <c r="J40" s="1"/>
      <c r="K40" s="1"/>
      <c r="L40" s="1"/>
      <c r="M40" s="1"/>
      <c r="N40" s="1"/>
      <c r="O40" s="1"/>
    </row>
    <row r="41" spans="1:15">
      <c r="A41" s="1"/>
      <c r="B41" s="1"/>
      <c r="C41" s="1"/>
      <c r="D41" s="1"/>
      <c r="E41" s="1"/>
      <c r="F41" s="1"/>
      <c r="G41" s="1"/>
      <c r="H41" s="1"/>
      <c r="I41" s="1"/>
      <c r="J41" s="1"/>
      <c r="K41" s="1"/>
      <c r="L41" s="1"/>
      <c r="M41" s="1"/>
      <c r="N41" s="1"/>
      <c r="O41" s="1"/>
    </row>
    <row r="42" spans="1:15" hidden="1">
      <c r="A42" s="1"/>
      <c r="B42" s="1"/>
      <c r="C42" s="1"/>
      <c r="D42" s="1"/>
      <c r="E42" s="1"/>
      <c r="F42" s="1"/>
      <c r="G42" s="1"/>
      <c r="H42" s="1"/>
      <c r="I42" s="1"/>
      <c r="J42" s="1"/>
      <c r="K42" s="1"/>
      <c r="L42" s="1"/>
      <c r="M42" s="1"/>
      <c r="N42" s="1"/>
      <c r="O42" s="1"/>
    </row>
    <row r="43" spans="1:15" hidden="1">
      <c r="A43" s="1"/>
      <c r="B43" s="1"/>
      <c r="C43" s="1"/>
      <c r="D43" s="1"/>
      <c r="E43" s="1"/>
      <c r="F43" s="1"/>
      <c r="G43" s="1"/>
      <c r="H43" s="1"/>
      <c r="I43" s="1"/>
      <c r="J43" s="1"/>
      <c r="K43" s="1"/>
      <c r="L43" s="1"/>
      <c r="M43" s="1"/>
      <c r="N43" s="1"/>
      <c r="O43" s="1"/>
    </row>
    <row r="44" spans="1:15" hidden="1">
      <c r="A44" s="1"/>
      <c r="B44" s="1"/>
      <c r="C44" s="1"/>
      <c r="D44" s="1"/>
      <c r="E44" s="1"/>
      <c r="F44" s="1"/>
      <c r="G44" s="1"/>
      <c r="H44" s="1"/>
      <c r="I44" s="1"/>
      <c r="J44" s="1"/>
      <c r="K44" s="1"/>
      <c r="L44" s="1"/>
      <c r="M44" s="1"/>
      <c r="N44" s="1"/>
      <c r="O44" s="1"/>
    </row>
    <row r="45" spans="1:15" hidden="1">
      <c r="A45" s="1"/>
      <c r="B45" s="1"/>
      <c r="C45" s="1"/>
      <c r="D45" s="1"/>
      <c r="E45" s="1"/>
      <c r="F45" s="1"/>
      <c r="G45" s="1"/>
      <c r="H45" s="1"/>
      <c r="I45" s="1"/>
      <c r="J45" s="1"/>
      <c r="K45" s="1"/>
      <c r="L45" s="1"/>
      <c r="M45" s="1"/>
      <c r="N45" s="1"/>
      <c r="O45" s="1"/>
    </row>
    <row r="46" spans="1:15" hidden="1">
      <c r="A46" s="1"/>
      <c r="B46" s="1"/>
      <c r="C46" s="1"/>
      <c r="D46" s="1"/>
      <c r="E46" s="1"/>
      <c r="F46" s="1"/>
      <c r="G46" s="1"/>
      <c r="H46" s="1"/>
      <c r="I46" s="1"/>
      <c r="J46" s="1"/>
      <c r="K46" s="1"/>
      <c r="L46" s="1"/>
      <c r="M46" s="1"/>
      <c r="N46" s="1"/>
      <c r="O46" s="1"/>
    </row>
    <row r="47" spans="1:15" hidden="1">
      <c r="A47" s="1"/>
      <c r="B47" s="1"/>
      <c r="C47" s="1"/>
      <c r="D47" s="1"/>
      <c r="E47" s="1"/>
      <c r="F47" s="1"/>
      <c r="G47" s="1"/>
      <c r="H47" s="1"/>
      <c r="I47" s="1"/>
      <c r="J47" s="1"/>
      <c r="K47" s="1"/>
      <c r="L47" s="1"/>
      <c r="M47" s="1"/>
      <c r="N47" s="1"/>
      <c r="O47" s="1"/>
    </row>
    <row r="48" spans="1:15" hidden="1">
      <c r="A48" s="1"/>
      <c r="B48" s="1"/>
      <c r="C48" s="1"/>
      <c r="D48" s="1"/>
      <c r="E48" s="1"/>
      <c r="F48" s="1"/>
      <c r="G48" s="1"/>
      <c r="H48" s="1"/>
      <c r="I48" s="1"/>
      <c r="J48" s="1"/>
      <c r="K48" s="1"/>
      <c r="L48" s="1"/>
      <c r="M48" s="1"/>
      <c r="N48" s="1"/>
      <c r="O48" s="1"/>
    </row>
    <row r="49" spans="1:15" ht="24" hidden="1" customHeight="1">
      <c r="A49" s="1"/>
      <c r="B49" s="1"/>
      <c r="C49" s="1"/>
      <c r="D49" s="1"/>
      <c r="E49" s="1"/>
      <c r="F49" s="1"/>
      <c r="G49" s="1"/>
      <c r="H49" s="1"/>
      <c r="I49" s="1"/>
      <c r="J49" s="1"/>
      <c r="K49" s="1"/>
      <c r="L49" s="1"/>
      <c r="M49" s="1"/>
      <c r="N49" s="1"/>
      <c r="O49" s="1"/>
    </row>
    <row r="50" spans="1:15" hidden="1">
      <c r="A50" s="1"/>
      <c r="B50" s="1"/>
      <c r="C50" s="1"/>
      <c r="D50" s="1"/>
      <c r="E50" s="1"/>
      <c r="F50" s="1"/>
      <c r="G50" s="1"/>
      <c r="H50" s="1"/>
      <c r="I50" s="1"/>
      <c r="J50" s="1"/>
      <c r="K50" s="1"/>
      <c r="L50" s="1"/>
      <c r="M50" s="1"/>
      <c r="N50" s="1"/>
      <c r="O50" s="1"/>
    </row>
    <row r="51" spans="1:15" hidden="1">
      <c r="A51" s="1"/>
      <c r="C51" s="1"/>
      <c r="D51" s="1"/>
      <c r="E51" s="1"/>
      <c r="F51" s="1"/>
      <c r="G51" s="1"/>
      <c r="H51" s="1"/>
      <c r="I51" s="1"/>
      <c r="J51" s="1"/>
      <c r="K51" s="1"/>
      <c r="L51" s="1"/>
      <c r="M51" s="1"/>
      <c r="N51" s="1"/>
      <c r="O51" s="1"/>
    </row>
    <row r="52" spans="1:15" hidden="1">
      <c r="A52" s="1"/>
      <c r="C52" s="14"/>
      <c r="D52" s="1"/>
      <c r="E52" s="1"/>
      <c r="F52" s="1"/>
      <c r="G52" s="1"/>
      <c r="H52" s="1"/>
      <c r="I52" s="1"/>
      <c r="K52" s="1"/>
      <c r="L52" s="1"/>
      <c r="M52" s="1"/>
      <c r="N52" s="1"/>
      <c r="O52" s="1"/>
    </row>
    <row r="53" spans="1:15" hidden="1">
      <c r="A53" s="1"/>
      <c r="B53" s="39"/>
      <c r="C53" s="1"/>
      <c r="D53" s="1"/>
      <c r="E53" s="1"/>
      <c r="F53" s="1"/>
      <c r="G53" s="1"/>
      <c r="H53" s="1"/>
      <c r="I53" s="1"/>
      <c r="J53" s="1"/>
      <c r="K53" s="1"/>
      <c r="L53" s="1"/>
      <c r="M53" s="1"/>
      <c r="N53" s="1"/>
      <c r="O53" s="1"/>
    </row>
    <row r="54" spans="1:15" hidden="1">
      <c r="A54" s="1"/>
      <c r="B54" s="1"/>
      <c r="C54" s="1"/>
      <c r="D54" s="1"/>
      <c r="E54" s="1"/>
      <c r="F54" s="1"/>
      <c r="G54" s="1"/>
      <c r="H54" s="1"/>
      <c r="I54" s="1"/>
      <c r="J54" s="1"/>
      <c r="K54" s="1"/>
      <c r="L54" s="1"/>
      <c r="M54" s="1"/>
      <c r="N54" s="1"/>
      <c r="O54" s="1"/>
    </row>
    <row r="55" spans="1:15" hidden="1">
      <c r="A55" s="1"/>
      <c r="B55" s="1"/>
      <c r="C55" s="1"/>
      <c r="D55" s="1"/>
      <c r="E55" s="1"/>
      <c r="F55" s="1"/>
      <c r="G55" s="1"/>
      <c r="H55" s="1"/>
      <c r="I55" s="1"/>
      <c r="J55" s="1"/>
      <c r="K55" s="1"/>
      <c r="L55" s="1"/>
      <c r="M55" s="1"/>
      <c r="N55" s="1"/>
      <c r="O55" s="1"/>
    </row>
    <row r="56" spans="1:15" hidden="1">
      <c r="A56" s="1"/>
      <c r="B56" s="1"/>
      <c r="C56" s="1"/>
      <c r="D56" s="1"/>
      <c r="E56" s="1"/>
      <c r="F56" s="1"/>
      <c r="G56" s="1"/>
      <c r="H56" s="1"/>
      <c r="I56" s="1"/>
      <c r="J56" s="1"/>
      <c r="K56" s="1"/>
      <c r="L56" s="1"/>
      <c r="M56" s="1"/>
      <c r="N56" s="1"/>
      <c r="O56" s="1"/>
    </row>
    <row r="57" spans="1:15" hidden="1">
      <c r="A57" s="1"/>
      <c r="B57" s="1"/>
      <c r="C57" s="1"/>
      <c r="D57" s="1"/>
      <c r="E57" s="1"/>
      <c r="F57" s="1"/>
      <c r="G57" s="1"/>
      <c r="H57" s="1"/>
      <c r="I57" s="1"/>
      <c r="J57" s="1"/>
      <c r="K57" s="1"/>
      <c r="L57" s="1"/>
      <c r="M57" s="1"/>
      <c r="N57" s="1"/>
      <c r="O57" s="1"/>
    </row>
    <row r="58" spans="1:15" hidden="1">
      <c r="A58" s="1"/>
      <c r="B58" s="1"/>
      <c r="C58" s="1"/>
      <c r="D58" s="1"/>
      <c r="E58" s="1"/>
      <c r="F58" s="1"/>
      <c r="G58" s="1"/>
      <c r="H58" s="1"/>
      <c r="I58" s="1"/>
      <c r="J58" s="1"/>
      <c r="K58" s="1"/>
      <c r="L58" s="1"/>
      <c r="M58" s="1"/>
      <c r="N58" s="1"/>
      <c r="O58" s="1"/>
    </row>
    <row r="59" spans="1:15" hidden="1">
      <c r="A59" s="1"/>
      <c r="B59" s="1"/>
      <c r="C59" s="1"/>
      <c r="D59" s="1"/>
      <c r="E59" s="1"/>
      <c r="F59" s="1"/>
      <c r="G59" s="1"/>
      <c r="H59" s="1"/>
      <c r="I59" s="1"/>
      <c r="J59" s="1"/>
      <c r="K59" s="1"/>
      <c r="L59" s="1"/>
      <c r="M59" s="1"/>
      <c r="N59" s="1"/>
      <c r="O59" s="1"/>
    </row>
    <row r="60" spans="1:15" hidden="1">
      <c r="A60" s="1"/>
      <c r="B60" s="1"/>
      <c r="C60" s="1"/>
      <c r="D60" s="1"/>
      <c r="E60" s="1"/>
      <c r="F60" s="1"/>
      <c r="G60" s="1"/>
      <c r="H60" s="1"/>
      <c r="I60" s="1"/>
      <c r="J60" s="1"/>
      <c r="K60" s="1"/>
      <c r="L60" s="1"/>
      <c r="M60" s="1"/>
      <c r="N60" s="1"/>
      <c r="O60" s="1"/>
    </row>
    <row r="61" spans="1:15" hidden="1">
      <c r="A61" s="1"/>
      <c r="B61" s="1"/>
      <c r="C61" s="1"/>
      <c r="D61" s="1"/>
      <c r="E61" s="1"/>
      <c r="F61" s="1"/>
      <c r="G61" s="1"/>
      <c r="H61" s="1"/>
      <c r="I61" s="1"/>
      <c r="J61" s="1"/>
      <c r="K61" s="1"/>
      <c r="L61" s="1"/>
      <c r="M61" s="1"/>
      <c r="N61" s="1"/>
      <c r="O61" s="1"/>
    </row>
    <row r="62" spans="1:15" hidden="1">
      <c r="A62" s="1"/>
      <c r="B62" s="1"/>
      <c r="C62" s="1"/>
      <c r="D62" s="1"/>
      <c r="E62" s="1"/>
      <c r="F62" s="1"/>
      <c r="G62" s="1"/>
      <c r="H62" s="1"/>
      <c r="I62" s="1"/>
      <c r="J62" s="1"/>
      <c r="K62" s="1"/>
      <c r="L62" s="1"/>
      <c r="M62" s="1"/>
      <c r="N62" s="1"/>
      <c r="O62" s="1"/>
    </row>
    <row r="63" spans="1:15" hidden="1">
      <c r="A63" s="1"/>
      <c r="B63" s="1"/>
      <c r="C63" s="1"/>
      <c r="D63" s="1"/>
      <c r="E63" s="1"/>
      <c r="F63" s="1"/>
      <c r="G63" s="1"/>
      <c r="H63" s="1"/>
      <c r="I63" s="1"/>
      <c r="J63" s="1"/>
      <c r="K63" s="1"/>
      <c r="L63" s="1"/>
      <c r="M63" s="1"/>
      <c r="N63" s="1"/>
      <c r="O63" s="1"/>
    </row>
  </sheetData>
  <sheetProtection algorithmName="SHA-512" hashValue="g1L5cnDHFfbvMSUl5+1KPwRavhD2MJJL8k9slOII46xZY1z0g++A7/aI8O+QoGUkx1kTseP1ZWe/CEaHL8uH3A==" saltValue="Hklo10hGipjKszdxB6AsKQ==" spinCount="100000" sheet="1" objects="1" scenarios="1"/>
  <mergeCells count="2">
    <mergeCell ref="B2:O2"/>
    <mergeCell ref="M6:N6"/>
  </mergeCells>
  <pageMargins left="0.70866141732283472" right="0.70866141732283472" top="0.74803149606299213" bottom="0.74803149606299213" header="0.31496062992125984" footer="0.31496062992125984"/>
  <pageSetup paperSize="8" scale="14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FCA68-FA4A-4C4E-A37B-025AE6AB5FB0}">
  <sheetPr>
    <tabColor theme="2"/>
    <pageSetUpPr fitToPage="1"/>
  </sheetPr>
  <dimension ref="A1:G23"/>
  <sheetViews>
    <sheetView showGridLines="0" zoomScaleNormal="100" zoomScaleSheetLayoutView="100" workbookViewId="0"/>
  </sheetViews>
  <sheetFormatPr defaultColWidth="0" defaultRowHeight="12.75" customHeight="1" zeroHeight="1"/>
  <cols>
    <col min="1" max="1" width="3.42578125" customWidth="1"/>
    <col min="2" max="2" width="21" customWidth="1"/>
    <col min="3" max="3" width="70.85546875" customWidth="1"/>
    <col min="4" max="4" width="77.28515625" customWidth="1"/>
    <col min="5" max="5" width="6.5703125" customWidth="1"/>
    <col min="6" max="6" width="15.42578125" hidden="1" customWidth="1"/>
    <col min="7" max="7" width="3.42578125" hidden="1" customWidth="1"/>
    <col min="8" max="16384" width="9" hidden="1"/>
  </cols>
  <sheetData>
    <row r="1" spans="2:6" ht="13.35" customHeight="1"/>
    <row r="2" spans="2:6">
      <c r="D2" s="21" t="s">
        <v>820</v>
      </c>
      <c r="E2" s="21"/>
    </row>
    <row r="3" spans="2:6">
      <c r="C3" s="10"/>
    </row>
    <row r="4" spans="2:6" ht="27.95" customHeight="1"/>
    <row r="5" spans="2:6" ht="12.75" customHeight="1"/>
    <row r="6" spans="2:6" ht="21.6" customHeight="1">
      <c r="B6" s="20" t="s">
        <v>1071</v>
      </c>
      <c r="C6" s="4"/>
      <c r="D6" s="4"/>
    </row>
    <row r="7" spans="2:6" ht="20.25">
      <c r="B7" s="12"/>
      <c r="C7" s="4"/>
      <c r="D7" s="4"/>
    </row>
    <row r="8" spans="2:6" ht="57" customHeight="1">
      <c r="B8" s="365" t="s">
        <v>886</v>
      </c>
      <c r="C8" s="365"/>
      <c r="D8" s="365"/>
      <c r="E8" s="365"/>
      <c r="F8" s="11"/>
    </row>
    <row r="9" spans="2:6">
      <c r="B9" s="36"/>
    </row>
    <row r="10" spans="2:6" ht="13.5" thickBot="1">
      <c r="B10" s="18" t="s">
        <v>600</v>
      </c>
      <c r="C10" s="18" t="s">
        <v>10</v>
      </c>
      <c r="D10" s="18" t="s">
        <v>887</v>
      </c>
    </row>
    <row r="11" spans="2:6" ht="115.5" thickTop="1">
      <c r="B11" s="386" t="s">
        <v>601</v>
      </c>
      <c r="C11" s="222" t="s">
        <v>602</v>
      </c>
      <c r="D11" s="223" t="s">
        <v>1202</v>
      </c>
    </row>
    <row r="12" spans="2:6" ht="38.25">
      <c r="B12" s="386"/>
      <c r="C12" s="223" t="s">
        <v>603</v>
      </c>
      <c r="D12" s="223" t="s">
        <v>1203</v>
      </c>
    </row>
    <row r="13" spans="2:6" ht="30.75" customHeight="1">
      <c r="B13" s="386" t="s">
        <v>604</v>
      </c>
      <c r="C13" s="223" t="s">
        <v>605</v>
      </c>
      <c r="D13" s="223" t="s">
        <v>1204</v>
      </c>
    </row>
    <row r="14" spans="2:6" ht="25.5">
      <c r="B14" s="386"/>
      <c r="C14" s="223" t="s">
        <v>606</v>
      </c>
      <c r="D14" s="223" t="s">
        <v>1189</v>
      </c>
    </row>
    <row r="15" spans="2:6" ht="33" customHeight="1">
      <c r="B15" s="386"/>
      <c r="C15" s="223" t="s">
        <v>607</v>
      </c>
      <c r="D15" s="223" t="s">
        <v>1189</v>
      </c>
    </row>
    <row r="16" spans="2:6" ht="55.5" customHeight="1">
      <c r="B16" s="386"/>
      <c r="C16" s="223" t="s">
        <v>608</v>
      </c>
      <c r="D16" s="223" t="s">
        <v>1205</v>
      </c>
    </row>
    <row r="17" spans="2:4" ht="37.5" customHeight="1">
      <c r="B17" s="386" t="s">
        <v>609</v>
      </c>
      <c r="C17" s="223" t="s">
        <v>610</v>
      </c>
      <c r="D17" s="224" t="s">
        <v>1206</v>
      </c>
    </row>
    <row r="18" spans="2:4" ht="30.75" customHeight="1">
      <c r="B18" s="386"/>
      <c r="C18" s="223" t="s">
        <v>611</v>
      </c>
      <c r="D18" s="224" t="s">
        <v>1206</v>
      </c>
    </row>
    <row r="19" spans="2:4" ht="30" customHeight="1">
      <c r="B19" s="386"/>
      <c r="C19" s="223" t="s">
        <v>612</v>
      </c>
      <c r="D19" s="224" t="s">
        <v>1206</v>
      </c>
    </row>
    <row r="20" spans="2:4" ht="33" customHeight="1" thickBot="1">
      <c r="B20" s="225" t="s">
        <v>613</v>
      </c>
      <c r="C20" s="226" t="s">
        <v>614</v>
      </c>
      <c r="D20" s="226" t="s">
        <v>1200</v>
      </c>
    </row>
    <row r="21" spans="2:4" ht="12.75" customHeight="1"/>
    <row r="22" spans="2:4" ht="15" customHeight="1">
      <c r="B22" s="387" t="s">
        <v>1013</v>
      </c>
      <c r="C22" s="387"/>
      <c r="D22" s="387"/>
    </row>
    <row r="23" spans="2:4" ht="12.75" customHeight="1"/>
  </sheetData>
  <sheetProtection algorithmName="SHA-512" hashValue="O3YW4MiToXtOE2L7nFKU1FCZBDcne22EokyzyRM2Ko1GKQrPXDuydcs72R9uBTDOtvGAPqXaT4naXzELjtwniA==" saltValue="XF09skx+Y90FvM/I/Pom9Q==" spinCount="100000" sheet="1" objects="1" scenarios="1"/>
  <mergeCells count="5">
    <mergeCell ref="B8:E8"/>
    <mergeCell ref="B11:B12"/>
    <mergeCell ref="B13:B16"/>
    <mergeCell ref="B17:B19"/>
    <mergeCell ref="B22:D22"/>
  </mergeCells>
  <pageMargins left="0.23622047244094491" right="0.23622047244094491" top="0.74803149606299213" bottom="0.74803149606299213" header="0.31496062992125984" footer="0.31496062992125984"/>
  <pageSetup paperSize="8" scale="8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7E5D4-A0CC-4530-985B-5135E82A4B55}">
  <sheetPr>
    <tabColor theme="2"/>
    <pageSetUpPr fitToPage="1"/>
  </sheetPr>
  <dimension ref="A1:G45"/>
  <sheetViews>
    <sheetView showGridLines="0" zoomScale="85" zoomScaleNormal="85" zoomScaleSheetLayoutView="100" workbookViewId="0"/>
  </sheetViews>
  <sheetFormatPr defaultColWidth="0" defaultRowHeight="12.75" zeroHeight="1" outlineLevelCol="1"/>
  <cols>
    <col min="1" max="1" width="3.42578125" style="47" customWidth="1"/>
    <col min="2" max="2" width="96.7109375" style="47" customWidth="1"/>
    <col min="3" max="3" width="68.28515625" style="254" hidden="1" customWidth="1" outlineLevel="1"/>
    <col min="4" max="4" width="4.42578125" style="47" customWidth="1" collapsed="1"/>
    <col min="5" max="5" width="116" style="47" customWidth="1"/>
    <col min="6" max="6" width="67.28515625" style="47" hidden="1" customWidth="1"/>
    <col min="7" max="7" width="8.85546875" style="47" customWidth="1"/>
    <col min="8" max="16384" width="9" style="47" hidden="1"/>
  </cols>
  <sheetData>
    <row r="1" spans="2:7">
      <c r="E1" s="150"/>
    </row>
    <row r="2" spans="2:7">
      <c r="E2" s="21" t="s">
        <v>820</v>
      </c>
    </row>
    <row r="3" spans="2:7">
      <c r="E3" s="31"/>
    </row>
    <row r="4" spans="2:7" ht="24.75" customHeight="1"/>
    <row r="5" spans="2:7" ht="20.25">
      <c r="B5" s="48" t="s">
        <v>751</v>
      </c>
      <c r="C5" s="255"/>
      <c r="D5" s="48"/>
    </row>
    <row r="6" spans="2:7">
      <c r="B6" s="388"/>
      <c r="C6" s="388"/>
      <c r="D6" s="388"/>
      <c r="E6" s="388"/>
    </row>
    <row r="7" spans="2:7" ht="30.75" customHeight="1">
      <c r="B7" s="389" t="s">
        <v>953</v>
      </c>
      <c r="C7" s="389"/>
      <c r="D7" s="389"/>
      <c r="E7" s="389"/>
      <c r="F7" s="125"/>
    </row>
    <row r="8" spans="2:7"/>
    <row r="9" spans="2:7" ht="13.5" thickBot="1">
      <c r="B9" s="18" t="s">
        <v>752</v>
      </c>
      <c r="C9" s="256" t="s">
        <v>753</v>
      </c>
      <c r="D9" s="18"/>
      <c r="E9" s="18" t="s">
        <v>754</v>
      </c>
      <c r="F9" s="126"/>
    </row>
    <row r="10" spans="2:7" s="126" customFormat="1" ht="18" customHeight="1" thickTop="1">
      <c r="B10" s="116" t="s">
        <v>755</v>
      </c>
      <c r="C10" s="257"/>
      <c r="D10" s="116"/>
      <c r="E10" s="116"/>
      <c r="F10" s="30"/>
    </row>
    <row r="11" spans="2:7" s="30" customFormat="1" ht="25.5" customHeight="1">
      <c r="B11" s="100" t="s">
        <v>756</v>
      </c>
      <c r="C11" s="258" t="s">
        <v>757</v>
      </c>
      <c r="D11" s="100"/>
      <c r="E11" s="100" t="s">
        <v>1073</v>
      </c>
    </row>
    <row r="12" spans="2:7" s="126" customFormat="1" ht="18" customHeight="1">
      <c r="B12" s="117" t="s">
        <v>758</v>
      </c>
      <c r="C12" s="259"/>
      <c r="D12" s="117"/>
      <c r="E12" s="117"/>
      <c r="F12" s="30"/>
      <c r="G12" s="277"/>
    </row>
    <row r="13" spans="2:7" s="30" customFormat="1" ht="26.25" customHeight="1">
      <c r="B13" s="100" t="s">
        <v>759</v>
      </c>
      <c r="C13" s="258"/>
      <c r="D13" s="100"/>
      <c r="E13" s="100" t="s">
        <v>760</v>
      </c>
    </row>
    <row r="14" spans="2:7" s="30" customFormat="1" ht="38.25" customHeight="1">
      <c r="B14" s="29" t="s">
        <v>761</v>
      </c>
      <c r="C14" s="260" t="s">
        <v>762</v>
      </c>
      <c r="D14" s="29"/>
      <c r="E14" s="278" t="s">
        <v>992</v>
      </c>
    </row>
    <row r="15" spans="2:7" s="30" customFormat="1" ht="51">
      <c r="B15" s="29" t="s">
        <v>763</v>
      </c>
      <c r="C15" s="260"/>
      <c r="D15" s="29"/>
      <c r="E15" s="276" t="s">
        <v>993</v>
      </c>
    </row>
    <row r="16" spans="2:7" s="126" customFormat="1" ht="18" customHeight="1">
      <c r="B16" s="117" t="s">
        <v>764</v>
      </c>
      <c r="C16" s="259"/>
      <c r="D16" s="117"/>
      <c r="E16" s="117"/>
      <c r="G16" s="277"/>
    </row>
    <row r="17" spans="2:7" s="30" customFormat="1" ht="25.5">
      <c r="B17" s="100" t="s">
        <v>765</v>
      </c>
      <c r="C17" s="258"/>
      <c r="D17" s="100"/>
      <c r="E17" s="118" t="s">
        <v>1074</v>
      </c>
    </row>
    <row r="18" spans="2:7" s="30" customFormat="1" ht="84" customHeight="1">
      <c r="B18" s="100" t="s">
        <v>766</v>
      </c>
      <c r="C18" s="258" t="s">
        <v>956</v>
      </c>
      <c r="D18" s="100"/>
      <c r="E18" s="312" t="s">
        <v>1075</v>
      </c>
    </row>
    <row r="19" spans="2:7" s="30" customFormat="1" ht="106.5" customHeight="1">
      <c r="B19" s="29" t="s">
        <v>767</v>
      </c>
      <c r="C19" s="260"/>
      <c r="D19" s="29"/>
      <c r="E19" s="282" t="s">
        <v>1016</v>
      </c>
    </row>
    <row r="20" spans="2:7" s="126" customFormat="1" ht="18" customHeight="1">
      <c r="B20" s="117" t="s">
        <v>768</v>
      </c>
      <c r="C20" s="259"/>
      <c r="D20" s="117"/>
      <c r="E20" s="117"/>
      <c r="G20" s="277"/>
    </row>
    <row r="21" spans="2:7" s="30" customFormat="1" ht="25.5" customHeight="1">
      <c r="B21" s="100" t="s">
        <v>769</v>
      </c>
      <c r="C21" s="258"/>
      <c r="D21" s="100"/>
      <c r="E21" s="390" t="s">
        <v>1207</v>
      </c>
    </row>
    <row r="22" spans="2:7" s="30" customFormat="1" ht="34.5" customHeight="1">
      <c r="B22" s="100" t="s">
        <v>770</v>
      </c>
      <c r="C22" s="258" t="s">
        <v>771</v>
      </c>
      <c r="D22" s="100"/>
      <c r="E22" s="391"/>
    </row>
    <row r="23" spans="2:7" s="30" customFormat="1" ht="57.75" customHeight="1">
      <c r="B23" s="29" t="s">
        <v>772</v>
      </c>
      <c r="C23" s="260"/>
      <c r="D23" s="29"/>
      <c r="E23" s="392"/>
    </row>
    <row r="24" spans="2:7" s="126" customFormat="1" ht="18" customHeight="1">
      <c r="B24" s="117" t="s">
        <v>773</v>
      </c>
      <c r="C24" s="259"/>
      <c r="D24" s="117"/>
      <c r="E24" s="117"/>
      <c r="F24" s="177"/>
      <c r="G24" s="277"/>
    </row>
    <row r="25" spans="2:7" s="30" customFormat="1" ht="85.5" customHeight="1">
      <c r="B25" s="119" t="s">
        <v>774</v>
      </c>
      <c r="C25" s="261" t="s">
        <v>775</v>
      </c>
      <c r="D25" s="119"/>
      <c r="E25" s="279" t="s">
        <v>1208</v>
      </c>
    </row>
    <row r="26" spans="2:7" s="30" customFormat="1" ht="54" customHeight="1">
      <c r="B26" s="119" t="s">
        <v>776</v>
      </c>
      <c r="C26" s="261" t="s">
        <v>777</v>
      </c>
      <c r="D26" s="119"/>
      <c r="E26" s="120" t="s">
        <v>1209</v>
      </c>
      <c r="F26" s="127"/>
    </row>
    <row r="27" spans="2:7" s="126" customFormat="1" ht="18" customHeight="1">
      <c r="B27" s="117" t="s">
        <v>778</v>
      </c>
      <c r="C27" s="259"/>
      <c r="D27" s="117"/>
      <c r="E27" s="117"/>
      <c r="F27" s="177"/>
      <c r="G27" s="277"/>
    </row>
    <row r="28" spans="2:7" s="30" customFormat="1" ht="43.5" customHeight="1">
      <c r="B28" s="119" t="s">
        <v>779</v>
      </c>
      <c r="C28" s="261" t="s">
        <v>957</v>
      </c>
      <c r="D28" s="119"/>
      <c r="E28" s="390" t="s">
        <v>1210</v>
      </c>
      <c r="F28" s="393"/>
    </row>
    <row r="29" spans="2:7" s="30" customFormat="1" ht="35.25" customHeight="1">
      <c r="B29" s="119" t="s">
        <v>780</v>
      </c>
      <c r="C29" s="261" t="s">
        <v>781</v>
      </c>
      <c r="D29" s="119"/>
      <c r="E29" s="392"/>
      <c r="F29" s="393"/>
    </row>
    <row r="30" spans="2:7" s="126" customFormat="1" ht="18" customHeight="1">
      <c r="B30" s="117" t="s">
        <v>782</v>
      </c>
      <c r="C30" s="259"/>
      <c r="D30" s="117"/>
      <c r="E30" s="117"/>
      <c r="F30" s="177"/>
      <c r="G30" s="277"/>
    </row>
    <row r="31" spans="2:7" s="30" customFormat="1" ht="119.25" customHeight="1">
      <c r="B31" s="119" t="s">
        <v>783</v>
      </c>
      <c r="C31" s="261" t="s">
        <v>784</v>
      </c>
      <c r="D31" s="119"/>
      <c r="E31" s="280" t="s">
        <v>1211</v>
      </c>
    </row>
    <row r="32" spans="2:7" s="30" customFormat="1" ht="117" customHeight="1">
      <c r="B32" s="119" t="s">
        <v>785</v>
      </c>
      <c r="C32" s="261" t="s">
        <v>786</v>
      </c>
      <c r="D32" s="119"/>
      <c r="E32" s="280" t="s">
        <v>1212</v>
      </c>
    </row>
    <row r="33" spans="2:7" s="126" customFormat="1" ht="18" customHeight="1">
      <c r="B33" s="117" t="s">
        <v>787</v>
      </c>
      <c r="C33" s="259"/>
      <c r="D33" s="117"/>
      <c r="E33" s="117"/>
      <c r="F33" s="177"/>
      <c r="G33" s="277"/>
    </row>
    <row r="34" spans="2:7" s="30" customFormat="1" ht="63.75" customHeight="1">
      <c r="B34" s="119" t="s">
        <v>788</v>
      </c>
      <c r="C34" s="261" t="s">
        <v>789</v>
      </c>
      <c r="D34" s="119"/>
      <c r="E34" s="281" t="s">
        <v>1213</v>
      </c>
      <c r="F34" s="127"/>
    </row>
    <row r="35" spans="2:7" s="30" customFormat="1" ht="50.25" customHeight="1">
      <c r="B35" s="119" t="s">
        <v>790</v>
      </c>
      <c r="C35" s="261" t="s">
        <v>791</v>
      </c>
      <c r="D35" s="119"/>
      <c r="E35" s="281" t="s">
        <v>1214</v>
      </c>
      <c r="F35" s="127"/>
    </row>
    <row r="36" spans="2:7" s="30" customFormat="1" ht="57.75" customHeight="1">
      <c r="B36" s="119" t="s">
        <v>792</v>
      </c>
      <c r="C36" s="261" t="s">
        <v>793</v>
      </c>
      <c r="D36" s="119"/>
      <c r="E36" s="284" t="s">
        <v>1215</v>
      </c>
      <c r="F36" s="127"/>
    </row>
    <row r="37" spans="2:7" s="126" customFormat="1" ht="18" customHeight="1">
      <c r="B37" s="117" t="s">
        <v>794</v>
      </c>
      <c r="C37" s="259"/>
      <c r="D37" s="117"/>
      <c r="E37" s="117"/>
      <c r="F37" s="177"/>
      <c r="G37" s="277"/>
    </row>
    <row r="38" spans="2:7" s="30" customFormat="1" ht="142.5" customHeight="1">
      <c r="B38" s="29" t="s">
        <v>795</v>
      </c>
      <c r="C38" s="260" t="s">
        <v>796</v>
      </c>
      <c r="D38" s="29"/>
      <c r="E38" s="280" t="s">
        <v>1216</v>
      </c>
    </row>
    <row r="39" spans="2:7" s="30" customFormat="1" ht="50.25" customHeight="1">
      <c r="B39" s="29" t="s">
        <v>797</v>
      </c>
      <c r="C39" s="260" t="s">
        <v>798</v>
      </c>
      <c r="D39" s="29"/>
      <c r="E39" s="27" t="s">
        <v>1217</v>
      </c>
    </row>
    <row r="40" spans="2:7" s="126" customFormat="1" ht="18" customHeight="1">
      <c r="B40" s="117" t="s">
        <v>799</v>
      </c>
      <c r="C40" s="259"/>
      <c r="D40" s="117"/>
      <c r="E40" s="117"/>
      <c r="G40" s="277"/>
    </row>
    <row r="41" spans="2:7" s="30" customFormat="1" ht="32.25" customHeight="1">
      <c r="B41" s="119" t="s">
        <v>800</v>
      </c>
      <c r="C41" s="261" t="s">
        <v>801</v>
      </c>
      <c r="D41" s="119"/>
      <c r="E41" s="120" t="s">
        <v>991</v>
      </c>
    </row>
    <row r="42" spans="2:7" s="30" customFormat="1" ht="29.25" customHeight="1" thickBot="1">
      <c r="B42" s="121" t="s">
        <v>802</v>
      </c>
      <c r="C42" s="262" t="s">
        <v>958</v>
      </c>
      <c r="D42" s="121"/>
      <c r="E42" s="283" t="s">
        <v>1218</v>
      </c>
    </row>
    <row r="43" spans="2:7" s="30" customFormat="1">
      <c r="B43" s="313"/>
      <c r="C43" s="314"/>
      <c r="D43" s="313"/>
      <c r="E43" s="315"/>
    </row>
    <row r="44" spans="2:7"/>
    <row r="45" spans="2:7"/>
  </sheetData>
  <sheetProtection algorithmName="SHA-512" hashValue="UDqtTh51fmEhYyJR5XtItl1KWmUs8tuP42AhXaQcv5kOL6xbzN2ppjWeglzqnXD4UT9/oReMRI7mxK5qCZVPBA==" saltValue="ctYZ/DCUeD+ExqfJwU8IEw==" spinCount="100000" sheet="1" objects="1" scenarios="1"/>
  <mergeCells count="5">
    <mergeCell ref="B6:E6"/>
    <mergeCell ref="B7:E7"/>
    <mergeCell ref="E21:E23"/>
    <mergeCell ref="E28:E29"/>
    <mergeCell ref="F28:F29"/>
  </mergeCells>
  <pageMargins left="0.70866141732283472" right="0.70866141732283472" top="0.74803149606299213" bottom="0.74803149606299213" header="0.31496062992125984" footer="0.31496062992125984"/>
  <pageSetup paperSize="8" scale="6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68CF-ADF5-4517-8F93-994D84BDD56E}">
  <sheetPr>
    <tabColor theme="2"/>
    <pageSetUpPr fitToPage="1"/>
  </sheetPr>
  <dimension ref="A1:K47"/>
  <sheetViews>
    <sheetView showGridLines="0" zoomScaleNormal="100" zoomScaleSheetLayoutView="100" workbookViewId="0"/>
  </sheetViews>
  <sheetFormatPr defaultColWidth="0" defaultRowHeight="0" customHeight="1" zeroHeight="1"/>
  <cols>
    <col min="1" max="1" width="3.42578125" customWidth="1"/>
    <col min="2" max="2" width="23.7109375" customWidth="1"/>
    <col min="3" max="3" width="45.5703125" customWidth="1"/>
    <col min="4" max="4" width="36" style="160" customWidth="1"/>
    <col min="5" max="5" width="24.140625" style="160" customWidth="1"/>
    <col min="6" max="6" width="37.28515625" style="160" customWidth="1"/>
    <col min="7" max="7" width="59.7109375" style="160" customWidth="1"/>
    <col min="8" max="8" width="6" customWidth="1"/>
    <col min="9" max="11" width="0" hidden="1" customWidth="1"/>
    <col min="12" max="16384" width="9" hidden="1"/>
  </cols>
  <sheetData>
    <row r="1" spans="1:8" ht="13.35" customHeight="1">
      <c r="A1" s="1"/>
      <c r="B1" s="1"/>
      <c r="C1" s="1"/>
      <c r="D1" s="163"/>
      <c r="E1" s="163"/>
      <c r="F1" s="163"/>
    </row>
    <row r="2" spans="1:8" ht="12.75">
      <c r="A2" s="1"/>
      <c r="B2" s="1"/>
      <c r="C2" s="1"/>
      <c r="D2" s="163"/>
      <c r="G2" s="21" t="s">
        <v>820</v>
      </c>
    </row>
    <row r="3" spans="1:8" ht="12.75">
      <c r="A3" s="1"/>
      <c r="B3" s="1"/>
      <c r="C3" s="1"/>
      <c r="D3" s="163"/>
      <c r="E3" s="175"/>
      <c r="F3" s="163"/>
    </row>
    <row r="4" spans="1:8" ht="27" customHeight="1">
      <c r="A4" s="1"/>
      <c r="B4" s="1"/>
      <c r="C4" s="1"/>
      <c r="D4" s="163"/>
      <c r="E4" s="163"/>
      <c r="F4" s="163"/>
    </row>
    <row r="5" spans="1:8" ht="20.25">
      <c r="A5" s="1"/>
      <c r="B5" s="4" t="s">
        <v>1021</v>
      </c>
      <c r="C5" s="1"/>
      <c r="D5" s="163"/>
      <c r="E5" s="163"/>
      <c r="F5" s="163"/>
    </row>
    <row r="6" spans="1:8" ht="12.75">
      <c r="A6" s="1"/>
      <c r="B6" s="174"/>
      <c r="C6" s="1"/>
      <c r="D6" s="163"/>
      <c r="E6" s="163"/>
      <c r="F6" s="163"/>
    </row>
    <row r="7" spans="1:8" ht="25.5" customHeight="1">
      <c r="A7" s="1"/>
      <c r="B7" s="396" t="s">
        <v>1059</v>
      </c>
      <c r="C7" s="396"/>
      <c r="D7" s="396"/>
      <c r="E7" s="396"/>
      <c r="F7" s="396"/>
      <c r="G7" s="396"/>
    </row>
    <row r="8" spans="1:8" ht="12.75">
      <c r="A8" s="1"/>
      <c r="B8" s="173"/>
      <c r="C8" s="1"/>
      <c r="D8" s="163"/>
      <c r="E8" s="163"/>
      <c r="F8" s="163"/>
      <c r="G8" s="163"/>
    </row>
    <row r="9" spans="1:8" ht="15.75" customHeight="1">
      <c r="A9" s="1"/>
      <c r="B9" s="397" t="s">
        <v>1022</v>
      </c>
      <c r="C9" s="397"/>
      <c r="D9" s="398"/>
      <c r="E9" s="399" t="s">
        <v>1023</v>
      </c>
      <c r="F9" s="399"/>
      <c r="G9" s="399"/>
    </row>
    <row r="10" spans="1:8" ht="20.25" customHeight="1" thickBot="1">
      <c r="A10" s="1"/>
      <c r="B10" s="400" t="s">
        <v>1024</v>
      </c>
      <c r="C10" s="400"/>
      <c r="D10" s="263" t="s">
        <v>803</v>
      </c>
      <c r="E10" s="288" t="s">
        <v>804</v>
      </c>
      <c r="F10" s="263" t="s">
        <v>954</v>
      </c>
      <c r="G10" s="263" t="s">
        <v>1025</v>
      </c>
    </row>
    <row r="11" spans="1:8" s="9" customFormat="1" ht="16.5" thickTop="1">
      <c r="A11" s="13"/>
      <c r="B11" s="401" t="s">
        <v>1026</v>
      </c>
      <c r="C11" s="404" t="s">
        <v>1030</v>
      </c>
      <c r="D11" s="289" t="s">
        <v>805</v>
      </c>
      <c r="E11" s="290" t="s">
        <v>1027</v>
      </c>
      <c r="F11" s="336">
        <v>9.4</v>
      </c>
      <c r="G11" s="291" t="s">
        <v>1029</v>
      </c>
      <c r="H11" s="168"/>
    </row>
    <row r="12" spans="1:8" s="9" customFormat="1" ht="15.75">
      <c r="A12" s="13"/>
      <c r="B12" s="402"/>
      <c r="C12" s="405"/>
      <c r="D12" s="264" t="s">
        <v>806</v>
      </c>
      <c r="E12" s="292" t="s">
        <v>1027</v>
      </c>
      <c r="F12" s="72">
        <v>10.9</v>
      </c>
      <c r="G12" s="293" t="s">
        <v>1029</v>
      </c>
      <c r="H12" s="168"/>
    </row>
    <row r="13" spans="1:8" s="9" customFormat="1" ht="15.75">
      <c r="A13" s="13"/>
      <c r="B13" s="402"/>
      <c r="C13" s="405"/>
      <c r="D13" s="294" t="s">
        <v>807</v>
      </c>
      <c r="E13" s="292" t="s">
        <v>1027</v>
      </c>
      <c r="F13" s="72">
        <v>54.2</v>
      </c>
      <c r="G13" s="293" t="s">
        <v>1029</v>
      </c>
      <c r="H13" s="168"/>
    </row>
    <row r="14" spans="1:8" s="9" customFormat="1" ht="15.75">
      <c r="A14" s="13"/>
      <c r="B14" s="402"/>
      <c r="C14" s="405"/>
      <c r="D14" s="294" t="s">
        <v>1028</v>
      </c>
      <c r="E14" s="292" t="s">
        <v>1027</v>
      </c>
      <c r="F14" s="72">
        <v>74.5</v>
      </c>
      <c r="G14" s="293" t="s">
        <v>1029</v>
      </c>
      <c r="H14" s="168"/>
    </row>
    <row r="15" spans="1:8" s="9" customFormat="1" ht="63.75">
      <c r="A15" s="13"/>
      <c r="B15" s="402"/>
      <c r="C15" s="294" t="s">
        <v>1032</v>
      </c>
      <c r="D15" s="100" t="s">
        <v>1031</v>
      </c>
      <c r="E15" s="295" t="s">
        <v>1039</v>
      </c>
      <c r="F15" s="72" t="s">
        <v>955</v>
      </c>
      <c r="G15" s="311" t="s">
        <v>1223</v>
      </c>
    </row>
    <row r="16" spans="1:8" s="9" customFormat="1" ht="69" customHeight="1">
      <c r="A16" s="13"/>
      <c r="B16" s="402"/>
      <c r="C16" s="294" t="s">
        <v>1033</v>
      </c>
      <c r="D16" s="100" t="s">
        <v>1038</v>
      </c>
      <c r="E16" s="295" t="s">
        <v>808</v>
      </c>
      <c r="F16" s="72" t="s">
        <v>1221</v>
      </c>
      <c r="G16" s="296" t="s">
        <v>1034</v>
      </c>
    </row>
    <row r="17" spans="1:8" s="9" customFormat="1" ht="41.25" customHeight="1">
      <c r="A17" s="13"/>
      <c r="B17" s="403"/>
      <c r="C17" s="294" t="s">
        <v>1035</v>
      </c>
      <c r="D17" s="294" t="s">
        <v>1036</v>
      </c>
      <c r="E17" s="297" t="s">
        <v>809</v>
      </c>
      <c r="F17" s="159"/>
      <c r="G17" s="296" t="s">
        <v>1060</v>
      </c>
    </row>
    <row r="18" spans="1:8" s="9" customFormat="1" ht="50.1" customHeight="1">
      <c r="A18" s="13"/>
      <c r="B18" s="298" t="s">
        <v>810</v>
      </c>
      <c r="C18" s="294" t="s">
        <v>1037</v>
      </c>
      <c r="D18" s="294" t="s">
        <v>1058</v>
      </c>
      <c r="E18" s="295" t="s">
        <v>1039</v>
      </c>
      <c r="F18" s="72" t="s">
        <v>955</v>
      </c>
      <c r="G18" s="296" t="s">
        <v>1040</v>
      </c>
    </row>
    <row r="19" spans="1:8" s="9" customFormat="1" ht="59.1" customHeight="1">
      <c r="A19" s="13"/>
      <c r="B19" s="298" t="s">
        <v>655</v>
      </c>
      <c r="C19" s="294" t="s">
        <v>1041</v>
      </c>
      <c r="D19" s="294" t="s">
        <v>1042</v>
      </c>
      <c r="E19" s="297" t="s">
        <v>811</v>
      </c>
      <c r="F19" s="337"/>
      <c r="G19" s="296" t="s">
        <v>1043</v>
      </c>
    </row>
    <row r="20" spans="1:8" s="9" customFormat="1" ht="38.450000000000003" customHeight="1">
      <c r="A20" s="13"/>
      <c r="B20" s="379" t="s">
        <v>812</v>
      </c>
      <c r="C20" s="409" t="s">
        <v>1044</v>
      </c>
      <c r="D20" s="411" t="s">
        <v>1045</v>
      </c>
      <c r="E20" s="297" t="s">
        <v>1061</v>
      </c>
      <c r="F20" s="338">
        <v>10954</v>
      </c>
      <c r="G20" s="296" t="s">
        <v>926</v>
      </c>
    </row>
    <row r="21" spans="1:8" s="9" customFormat="1" ht="38.450000000000003" customHeight="1">
      <c r="A21" s="13"/>
      <c r="B21" s="383"/>
      <c r="C21" s="410"/>
      <c r="D21" s="412"/>
      <c r="E21" s="297" t="s">
        <v>1062</v>
      </c>
      <c r="F21" s="338">
        <v>5960</v>
      </c>
      <c r="G21" s="296" t="s">
        <v>926</v>
      </c>
    </row>
    <row r="22" spans="1:8" s="9" customFormat="1" ht="80.099999999999994" customHeight="1">
      <c r="A22" s="13"/>
      <c r="B22" s="407" t="s">
        <v>813</v>
      </c>
      <c r="C22" s="294" t="s">
        <v>1046</v>
      </c>
      <c r="D22" s="294" t="s">
        <v>1047</v>
      </c>
      <c r="E22" s="297" t="s">
        <v>1039</v>
      </c>
      <c r="F22" s="337" t="s">
        <v>1048</v>
      </c>
      <c r="G22" s="296" t="s">
        <v>1222</v>
      </c>
    </row>
    <row r="23" spans="1:8" s="9" customFormat="1" ht="84" customHeight="1">
      <c r="A23" s="13"/>
      <c r="B23" s="407"/>
      <c r="C23" s="294" t="s">
        <v>1050</v>
      </c>
      <c r="D23" s="294" t="s">
        <v>1049</v>
      </c>
      <c r="E23" s="297" t="s">
        <v>1039</v>
      </c>
      <c r="F23" s="337" t="s">
        <v>1012</v>
      </c>
      <c r="G23" s="296" t="s">
        <v>1051</v>
      </c>
    </row>
    <row r="24" spans="1:8" s="9" customFormat="1" ht="18.95" customHeight="1">
      <c r="A24" s="13"/>
      <c r="B24" s="407"/>
      <c r="C24" s="294" t="s">
        <v>1052</v>
      </c>
      <c r="D24" s="294" t="s">
        <v>1053</v>
      </c>
      <c r="E24" s="297" t="s">
        <v>808</v>
      </c>
      <c r="F24" s="337">
        <v>8.6999999999999993</v>
      </c>
      <c r="G24" s="296" t="s">
        <v>1002</v>
      </c>
    </row>
    <row r="25" spans="1:8" s="9" customFormat="1" ht="41.1" customHeight="1">
      <c r="A25" s="13"/>
      <c r="B25" s="407"/>
      <c r="C25" s="294" t="s">
        <v>1055</v>
      </c>
      <c r="D25" s="294" t="s">
        <v>1054</v>
      </c>
      <c r="E25" s="297" t="s">
        <v>808</v>
      </c>
      <c r="F25" s="339">
        <v>50</v>
      </c>
      <c r="G25" s="296" t="s">
        <v>1002</v>
      </c>
    </row>
    <row r="26" spans="1:8" s="9" customFormat="1" ht="44.1" customHeight="1" thickBot="1">
      <c r="A26" s="13"/>
      <c r="B26" s="408"/>
      <c r="C26" s="265" t="s">
        <v>1056</v>
      </c>
      <c r="D26" s="266" t="s">
        <v>1057</v>
      </c>
      <c r="E26" s="299" t="s">
        <v>1039</v>
      </c>
      <c r="F26" s="300" t="s">
        <v>69</v>
      </c>
      <c r="G26" s="301"/>
      <c r="H26" s="168"/>
    </row>
    <row r="27" spans="1:8" s="9" customFormat="1" ht="12.75">
      <c r="A27" s="13"/>
      <c r="B27" s="302"/>
      <c r="C27" s="285"/>
      <c r="D27" s="287"/>
      <c r="E27" s="287"/>
      <c r="F27" s="303"/>
      <c r="G27" s="304"/>
      <c r="H27" s="168"/>
    </row>
    <row r="28" spans="1:8" s="9" customFormat="1" ht="34.5" customHeight="1">
      <c r="A28" s="13"/>
      <c r="B28" s="406" t="s">
        <v>1076</v>
      </c>
      <c r="C28" s="406"/>
      <c r="D28" s="406"/>
      <c r="E28" s="406"/>
      <c r="F28" s="406"/>
      <c r="G28" s="406"/>
      <c r="H28" s="168"/>
    </row>
    <row r="29" spans="1:8" s="9" customFormat="1" ht="12.75">
      <c r="A29" s="13"/>
      <c r="B29" s="305"/>
      <c r="C29" s="285"/>
      <c r="D29" s="287"/>
      <c r="E29" s="287"/>
      <c r="F29" s="303"/>
      <c r="G29" s="304"/>
      <c r="H29" s="168"/>
    </row>
    <row r="30" spans="1:8" s="9" customFormat="1" ht="12.75" hidden="1">
      <c r="A30" s="13"/>
      <c r="B30" s="302"/>
      <c r="C30" s="285"/>
      <c r="D30" s="287"/>
      <c r="E30" s="287"/>
      <c r="F30" s="303"/>
      <c r="G30" s="304"/>
      <c r="H30" s="168"/>
    </row>
    <row r="31" spans="1:8" s="9" customFormat="1" ht="12.75" hidden="1">
      <c r="A31" s="13"/>
      <c r="B31" s="302"/>
      <c r="C31" s="285"/>
      <c r="D31" s="287"/>
      <c r="E31" s="287"/>
      <c r="F31" s="303"/>
      <c r="G31" s="304"/>
      <c r="H31" s="168"/>
    </row>
    <row r="32" spans="1:8" s="9" customFormat="1" ht="18.75" hidden="1" customHeight="1">
      <c r="A32" s="13"/>
      <c r="B32" s="172"/>
      <c r="C32" s="128"/>
      <c r="D32" s="286"/>
      <c r="E32" s="171"/>
      <c r="F32" s="170"/>
      <c r="G32" s="169"/>
      <c r="H32" s="168"/>
    </row>
    <row r="33" spans="1:8" s="9" customFormat="1" ht="18.75" hidden="1" customHeight="1">
      <c r="A33" s="13"/>
      <c r="B33" s="172"/>
      <c r="C33" s="128"/>
      <c r="D33" s="286"/>
      <c r="E33" s="171"/>
      <c r="F33" s="170"/>
      <c r="G33" s="169"/>
      <c r="H33" s="168"/>
    </row>
    <row r="34" spans="1:8" ht="6.75" hidden="1" customHeight="1">
      <c r="A34" s="1"/>
      <c r="B34" s="167"/>
      <c r="C34" s="1"/>
      <c r="D34" s="1"/>
      <c r="E34" s="163"/>
      <c r="F34" s="163"/>
      <c r="G34" s="163"/>
    </row>
    <row r="35" spans="1:8" ht="93.75" hidden="1" customHeight="1">
      <c r="A35" s="1"/>
      <c r="B35" s="394"/>
      <c r="C35" s="394"/>
      <c r="D35" s="394"/>
      <c r="E35" s="394"/>
      <c r="F35" s="394"/>
      <c r="G35" s="394"/>
    </row>
    <row r="36" spans="1:8" ht="12.75" hidden="1">
      <c r="A36" s="1"/>
      <c r="B36" s="395"/>
      <c r="C36" s="395"/>
      <c r="D36" s="395"/>
      <c r="E36" s="166"/>
      <c r="F36" s="165"/>
      <c r="G36" s="164"/>
    </row>
    <row r="37" spans="1:8" ht="12.75" hidden="1">
      <c r="A37" s="1"/>
      <c r="E37" s="163"/>
      <c r="F37" s="163"/>
      <c r="G37" s="163"/>
    </row>
    <row r="38" spans="1:8" ht="26.25" hidden="1" customHeight="1">
      <c r="A38" s="1"/>
      <c r="B38" s="162"/>
      <c r="C38" s="162"/>
      <c r="D38" s="162"/>
    </row>
    <row r="39" spans="1:8" ht="12.75" hidden="1" customHeight="1">
      <c r="D39"/>
      <c r="E39" s="161"/>
      <c r="F39" s="161"/>
      <c r="G39" s="161"/>
    </row>
    <row r="40" spans="1:8" ht="12.75" hidden="1" customHeight="1">
      <c r="D40"/>
    </row>
    <row r="41" spans="1:8" ht="12.75" hidden="1" customHeight="1">
      <c r="D41"/>
      <c r="E41" s="161"/>
    </row>
    <row r="42" spans="1:8" ht="12.75" hidden="1" customHeight="1">
      <c r="D42"/>
    </row>
    <row r="43" spans="1:8" ht="12.75" hidden="1" customHeight="1">
      <c r="D43"/>
    </row>
    <row r="44" spans="1:8" ht="12.75" hidden="1" customHeight="1">
      <c r="D44"/>
    </row>
    <row r="45" spans="1:8" ht="12.75" hidden="1" customHeight="1">
      <c r="D45"/>
    </row>
    <row r="46" spans="1:8" ht="12.75" hidden="1" customHeight="1">
      <c r="D46"/>
    </row>
    <row r="47" spans="1:8" ht="12.75" hidden="1" customHeight="1">
      <c r="D47"/>
    </row>
  </sheetData>
  <sheetProtection algorithmName="SHA-512" hashValue="Ljs4GAB21ubAOjG6yFZEemV3SMNQ9VH9j1d5zun0YYEK2Wi6a5yAe53Nt1tUinhCEE2dHLbBP6MClnPY1/Juow==" saltValue="Cz4mMmbTOSvdpwHbYj4N0g==" spinCount="100000" sheet="1" objects="1" scenarios="1"/>
  <mergeCells count="13">
    <mergeCell ref="B35:G35"/>
    <mergeCell ref="B36:D36"/>
    <mergeCell ref="B7:G7"/>
    <mergeCell ref="B9:D9"/>
    <mergeCell ref="E9:G9"/>
    <mergeCell ref="B10:C10"/>
    <mergeCell ref="B11:B17"/>
    <mergeCell ref="C11:C14"/>
    <mergeCell ref="B28:G28"/>
    <mergeCell ref="B22:B26"/>
    <mergeCell ref="B20:B21"/>
    <mergeCell ref="C20:C21"/>
    <mergeCell ref="D20:D21"/>
  </mergeCells>
  <pageMargins left="0.7" right="0.7" top="0.75" bottom="0.75" header="0.3" footer="0.3"/>
  <pageSetup paperSize="8" scale="8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065FC-03AA-454A-9652-8720252E9F1F}">
  <sheetPr>
    <tabColor rgb="FFC00000"/>
  </sheetPr>
  <dimension ref="B2:B7"/>
  <sheetViews>
    <sheetView workbookViewId="0">
      <selection activeCell="B9" sqref="B9:I9"/>
    </sheetView>
  </sheetViews>
  <sheetFormatPr defaultRowHeight="12.75"/>
  <cols>
    <col min="2" max="2" width="34.5703125" customWidth="1"/>
  </cols>
  <sheetData>
    <row r="2" spans="2:2">
      <c r="B2" s="91" t="s">
        <v>814</v>
      </c>
    </row>
    <row r="3" spans="2:2">
      <c r="B3" s="92" t="s">
        <v>69</v>
      </c>
    </row>
    <row r="4" spans="2:2">
      <c r="B4" s="92" t="s">
        <v>815</v>
      </c>
    </row>
    <row r="5" spans="2:2">
      <c r="B5" s="92" t="s">
        <v>134</v>
      </c>
    </row>
    <row r="6" spans="2:2">
      <c r="B6" s="92" t="s">
        <v>107</v>
      </c>
    </row>
    <row r="7" spans="2:2">
      <c r="B7" s="92" t="s">
        <v>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75E65-E763-4327-8611-E0A3F18078C1}">
  <sheetPr>
    <tabColor theme="4"/>
  </sheetPr>
  <dimension ref="A1:F42"/>
  <sheetViews>
    <sheetView showGridLines="0" zoomScaleNormal="100" zoomScaleSheetLayoutView="100" workbookViewId="0"/>
  </sheetViews>
  <sheetFormatPr defaultColWidth="0" defaultRowHeight="12.75" customHeight="1" zeroHeight="1"/>
  <cols>
    <col min="1" max="1" width="3.42578125" customWidth="1"/>
    <col min="2" max="2" width="59.140625" customWidth="1"/>
    <col min="3" max="3" width="43.85546875" customWidth="1"/>
    <col min="4" max="4" width="6.7109375" style="11" customWidth="1"/>
    <col min="5" max="6" width="0" hidden="1" customWidth="1"/>
    <col min="7" max="16384" width="9" hidden="1"/>
  </cols>
  <sheetData>
    <row r="1" spans="2:5" ht="13.35" customHeight="1"/>
    <row r="2" spans="2:5">
      <c r="C2" s="21" t="s">
        <v>820</v>
      </c>
    </row>
    <row r="3" spans="2:5">
      <c r="C3" s="10"/>
    </row>
    <row r="4" spans="2:5" ht="12.75" customHeight="1"/>
    <row r="5" spans="2:5" ht="12.75" customHeight="1"/>
    <row r="6" spans="2:5" ht="20.25">
      <c r="B6" s="4" t="s">
        <v>816</v>
      </c>
      <c r="C6" s="179"/>
      <c r="E6" s="11"/>
    </row>
    <row r="7" spans="2:5" ht="14.45" customHeight="1">
      <c r="B7" s="4"/>
      <c r="C7" s="179"/>
      <c r="E7" s="11"/>
    </row>
    <row r="8" spans="2:5" ht="15.75" customHeight="1">
      <c r="B8" s="342" t="s">
        <v>817</v>
      </c>
      <c r="C8" s="343"/>
      <c r="E8" s="11"/>
    </row>
    <row r="9" spans="2:5" ht="13.5" thickBot="1">
      <c r="B9" s="180"/>
    </row>
    <row r="10" spans="2:5" s="9" customFormat="1" ht="16.5" customHeight="1" thickTop="1">
      <c r="B10" s="195" t="s">
        <v>1</v>
      </c>
      <c r="C10" s="190"/>
    </row>
    <row r="11" spans="2:5" s="9" customFormat="1" ht="16.5" customHeight="1">
      <c r="B11" s="275" t="s">
        <v>3</v>
      </c>
      <c r="C11" s="191"/>
    </row>
    <row r="12" spans="2:5" s="9" customFormat="1" ht="16.5" customHeight="1">
      <c r="B12" s="275" t="s">
        <v>822</v>
      </c>
      <c r="C12" s="191"/>
    </row>
    <row r="13" spans="2:5" s="9" customFormat="1" ht="15" customHeight="1">
      <c r="B13" s="275" t="s">
        <v>2</v>
      </c>
      <c r="C13" s="191"/>
    </row>
    <row r="14" spans="2:5" s="9" customFormat="1" ht="14.25" customHeight="1">
      <c r="B14" s="275" t="s">
        <v>818</v>
      </c>
      <c r="C14" s="191"/>
    </row>
    <row r="15" spans="2:5" s="9" customFormat="1" ht="16.5" customHeight="1">
      <c r="B15" s="275" t="s">
        <v>0</v>
      </c>
      <c r="C15" s="191"/>
    </row>
    <row r="16" spans="2:5" s="9" customFormat="1" ht="16.5" customHeight="1">
      <c r="B16" s="275" t="s">
        <v>1072</v>
      </c>
      <c r="C16" s="192"/>
    </row>
    <row r="17" spans="2:3" s="9" customFormat="1" ht="16.5" customHeight="1">
      <c r="B17" s="275" t="s">
        <v>4</v>
      </c>
      <c r="C17" s="191"/>
    </row>
    <row r="18" spans="2:3" s="9" customFormat="1" ht="16.5" customHeight="1" thickBot="1">
      <c r="B18" s="182" t="s">
        <v>917</v>
      </c>
      <c r="C18" s="193"/>
    </row>
    <row r="19" spans="2:3" s="9" customFormat="1" ht="16.5" customHeight="1">
      <c r="B19" s="197"/>
      <c r="C19" s="196"/>
    </row>
    <row r="20" spans="2:3" s="9" customFormat="1">
      <c r="B20" s="344" t="s">
        <v>819</v>
      </c>
      <c r="C20" s="344"/>
    </row>
    <row r="21" spans="2:3" s="9" customFormat="1" ht="3.75" customHeight="1">
      <c r="B21" s="194"/>
      <c r="C21" s="194"/>
    </row>
    <row r="22" spans="2:3" s="9" customFormat="1" ht="37.5" customHeight="1">
      <c r="B22" s="345" t="s">
        <v>821</v>
      </c>
      <c r="C22" s="345"/>
    </row>
    <row r="23" spans="2:3" s="9" customFormat="1">
      <c r="B23" s="306"/>
      <c r="C23" s="306"/>
    </row>
    <row r="24" spans="2:3" s="9" customFormat="1" ht="15.75" customHeight="1">
      <c r="B24" s="346" t="s">
        <v>1063</v>
      </c>
      <c r="C24" s="347"/>
    </row>
    <row r="25" spans="2:3" s="9" customFormat="1">
      <c r="B25" s="307"/>
      <c r="C25" s="183"/>
    </row>
    <row r="26" spans="2:3" s="9" customFormat="1" ht="14.1" hidden="1" customHeight="1">
      <c r="B26" s="185"/>
      <c r="C26" s="183"/>
    </row>
    <row r="27" spans="2:3" s="9" customFormat="1" ht="14.1" hidden="1" customHeight="1">
      <c r="B27" s="184"/>
      <c r="C27" s="183"/>
    </row>
    <row r="28" spans="2:3" s="9" customFormat="1" ht="14.1" hidden="1" customHeight="1">
      <c r="B28" s="184"/>
      <c r="C28" s="183"/>
    </row>
    <row r="29" spans="2:3" s="9" customFormat="1" ht="14.1" hidden="1" customHeight="1">
      <c r="B29" s="185"/>
      <c r="C29" s="183"/>
    </row>
    <row r="30" spans="2:3" s="9" customFormat="1" ht="14.1" hidden="1" customHeight="1">
      <c r="B30" s="185"/>
      <c r="C30" s="183"/>
    </row>
    <row r="31" spans="2:3" s="9" customFormat="1" ht="16.5" hidden="1" customHeight="1">
      <c r="B31" s="183"/>
      <c r="C31" s="183"/>
    </row>
    <row r="32" spans="2:3" s="9" customFormat="1" ht="16.5" hidden="1" customHeight="1">
      <c r="B32" s="183"/>
      <c r="C32" s="183"/>
    </row>
    <row r="33" spans="2:5" s="9" customFormat="1" ht="16.5" hidden="1" customHeight="1">
      <c r="B33" s="183"/>
      <c r="C33" s="183"/>
    </row>
    <row r="34" spans="2:5" s="9" customFormat="1" ht="16.5" hidden="1" customHeight="1">
      <c r="B34" s="183"/>
      <c r="C34" s="183"/>
    </row>
    <row r="35" spans="2:5" s="9" customFormat="1" ht="16.5" hidden="1" customHeight="1">
      <c r="B35" s="183"/>
      <c r="C35" s="183"/>
    </row>
    <row r="36" spans="2:5" s="9" customFormat="1" ht="16.5" hidden="1" customHeight="1">
      <c r="B36" s="183"/>
      <c r="C36" s="183"/>
    </row>
    <row r="37" spans="2:5" s="9" customFormat="1" ht="16.5" hidden="1" customHeight="1">
      <c r="B37" s="183"/>
      <c r="C37" s="183"/>
    </row>
    <row r="38" spans="2:5" s="9" customFormat="1" ht="16.5" hidden="1" customHeight="1">
      <c r="B38" s="183"/>
      <c r="C38" s="183"/>
    </row>
    <row r="39" spans="2:5" s="9" customFormat="1" ht="15.95" hidden="1" customHeight="1">
      <c r="B39" s="186"/>
      <c r="C39" s="183"/>
      <c r="D39" s="179"/>
      <c r="E39" s="181"/>
    </row>
    <row r="40" spans="2:5" s="9" customFormat="1" ht="24" hidden="1" customHeight="1">
      <c r="B40" s="187"/>
      <c r="C40" s="183"/>
      <c r="D40" s="179"/>
      <c r="E40" s="181"/>
    </row>
    <row r="41" spans="2:5" s="9" customFormat="1" ht="16.5" hidden="1" customHeight="1">
      <c r="C41" s="188"/>
      <c r="D41" s="189"/>
    </row>
    <row r="42" spans="2:5" s="249" customFormat="1" ht="16.5" hidden="1" customHeight="1">
      <c r="D42" s="250"/>
    </row>
  </sheetData>
  <sheetProtection algorithmName="SHA-512" hashValue="mtdB1m21/WbWwNCBKcFT1WOKO1eD3G1RF1OTpTAfyafpccpjq2iJDkPi+dnbqlGGGAl0AF59EL3vlcsoqjti2g==" saltValue="KaKr+46RVMJfFVVWUh/NEQ==" spinCount="100000" sheet="1" objects="1" scenarios="1"/>
  <mergeCells count="4">
    <mergeCell ref="B8:C8"/>
    <mergeCell ref="B20:C20"/>
    <mergeCell ref="B22:C22"/>
    <mergeCell ref="B24:C24"/>
  </mergeCells>
  <hyperlinks>
    <hyperlink ref="B10" location="'GRI Index'!A1" display="Global Reporting Initiative (GRI) Index" xr:uid="{B2E2B392-7429-4F82-88D3-E4999E1B1AD1}"/>
    <hyperlink ref="B11" location="'TCFD Index'!A1" display="Task Force on Climate-Related Financial Disclosures (TCFD) Index " xr:uid="{3A8B562B-830E-419C-99D6-B1E95813C41C}"/>
    <hyperlink ref="B12" location="'ICMM Principles and PEs'!A1" display="ICMM Mining Principles and Performance Expectations" xr:uid="{33EEA95F-0F24-46AD-A140-95986B8E5219}"/>
    <hyperlink ref="B13" location="'ICMM Social and Economic Index'!A1" display="ICMM Social and Economic Reporting Framework Index" xr:uid="{F77499BC-8957-4CDD-AEB3-C3BBCE9EA705}"/>
    <hyperlink ref="B14" location="'SASB index'!A1" display="Sustainability Accounting Standards Board (SASB) Index" xr:uid="{E1E125B3-4782-4F59-95D1-BFAF3A47C96F}"/>
    <hyperlink ref="B15" location="'UN SDGs'!A1" display="United Nations Sustainable Development Goals (UN SDGs)" xr:uid="{239464C3-5E7F-449A-854D-8C89FA501918}"/>
    <hyperlink ref="B16" location="'UNGC Principles'!A1" display="United Nations Global Compact (UNGC) Principles" xr:uid="{C6D2DF13-BF86-4BD1-B239-6D4C239CD353}"/>
    <hyperlink ref="B17" location="'CA100+'!A1" display="CA100+ Net Zero Company Benchmark " xr:uid="{8EE77AFC-C346-4FAA-BF3B-7ACB0E9D3597}"/>
    <hyperlink ref="B18" location="'SFDR PAI Summary'!A1" display="Sustainable Finance Disclosure Regulation (SFDR) Principal Adverse Impact (PAI) Summary" xr:uid="{3909893F-43C4-4218-B784-33DF788B70C5}"/>
  </hyperlinks>
  <pageMargins left="0.70866141732283472" right="0.70866141732283472" top="0.74803149606299213" bottom="0.74803149606299213" header="0.31496062992125984" footer="0.31496062992125984"/>
  <pageSetup paperSize="8" scale="12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01D42-F1AB-4A32-A6AF-2892B8CABC35}">
  <sheetPr codeName="Sheet32">
    <tabColor rgb="FFFF0000"/>
    <pageSetUpPr fitToPage="1"/>
  </sheetPr>
  <dimension ref="B1:D23"/>
  <sheetViews>
    <sheetView showGridLines="0" zoomScaleNormal="100" zoomScaleSheetLayoutView="100" workbookViewId="0">
      <selection activeCell="B9" sqref="B9:D9"/>
    </sheetView>
  </sheetViews>
  <sheetFormatPr defaultColWidth="9" defaultRowHeight="12.75" customHeight="1"/>
  <cols>
    <col min="1" max="1" width="3.42578125" customWidth="1"/>
    <col min="2" max="2" width="34" customWidth="1"/>
    <col min="3" max="3" width="61.140625" customWidth="1"/>
    <col min="4" max="4" width="84.28515625" customWidth="1"/>
  </cols>
  <sheetData>
    <row r="1" spans="2:4" ht="13.35" customHeight="1"/>
    <row r="2" spans="2:4">
      <c r="D2" s="150" t="s">
        <v>5</v>
      </c>
    </row>
    <row r="3" spans="2:4"/>
    <row r="4" spans="2:4" ht="27" customHeight="1"/>
    <row r="5" spans="2:4" ht="20.25">
      <c r="B5" s="4" t="s">
        <v>6</v>
      </c>
    </row>
    <row r="6" spans="2:4" ht="16.5" customHeight="1">
      <c r="B6" s="12"/>
    </row>
    <row r="7" spans="2:4" ht="16.5" customHeight="1">
      <c r="B7" s="149" t="s">
        <v>7</v>
      </c>
    </row>
    <row r="8" spans="2:4" ht="16.5" customHeight="1">
      <c r="B8" s="12"/>
    </row>
    <row r="9" spans="2:4" ht="32.25" customHeight="1">
      <c r="B9" s="348" t="s">
        <v>8</v>
      </c>
      <c r="C9" s="348"/>
      <c r="D9" s="348"/>
    </row>
    <row r="10" spans="2:4">
      <c r="B10" s="11"/>
      <c r="C10" s="44"/>
      <c r="D10" s="44"/>
    </row>
    <row r="11" spans="2:4" ht="23.45" customHeight="1" thickBot="1">
      <c r="B11" s="7" t="s">
        <v>9</v>
      </c>
      <c r="C11" s="8" t="s">
        <v>10</v>
      </c>
      <c r="D11" s="7" t="s">
        <v>11</v>
      </c>
    </row>
    <row r="12" spans="2:4" ht="38.25">
      <c r="B12" s="143" t="s">
        <v>12</v>
      </c>
      <c r="C12" s="93" t="s">
        <v>13</v>
      </c>
      <c r="D12" s="151" t="s">
        <v>14</v>
      </c>
    </row>
    <row r="13" spans="2:4" ht="67.5" customHeight="1">
      <c r="B13" s="144" t="s">
        <v>15</v>
      </c>
      <c r="C13" s="85" t="s">
        <v>16</v>
      </c>
      <c r="D13" s="152" t="s">
        <v>17</v>
      </c>
    </row>
    <row r="14" spans="2:4" ht="92.25" customHeight="1">
      <c r="B14" s="145" t="s">
        <v>18</v>
      </c>
      <c r="C14" s="85" t="s">
        <v>19</v>
      </c>
      <c r="D14" s="153" t="s">
        <v>20</v>
      </c>
    </row>
    <row r="15" spans="2:4" ht="71.25" customHeight="1">
      <c r="B15" s="144" t="s">
        <v>21</v>
      </c>
      <c r="C15" s="85" t="s">
        <v>22</v>
      </c>
      <c r="D15" s="153" t="s">
        <v>23</v>
      </c>
    </row>
    <row r="16" spans="2:4" ht="28.5" customHeight="1">
      <c r="B16" s="144" t="s">
        <v>24</v>
      </c>
      <c r="C16" s="85" t="s">
        <v>25</v>
      </c>
      <c r="D16" s="153" t="s">
        <v>26</v>
      </c>
    </row>
    <row r="17" spans="2:4" ht="27.75" customHeight="1">
      <c r="B17" s="144" t="s">
        <v>27</v>
      </c>
      <c r="C17" s="85" t="s">
        <v>28</v>
      </c>
      <c r="D17" s="153" t="s">
        <v>29</v>
      </c>
    </row>
    <row r="18" spans="2:4" ht="27" customHeight="1">
      <c r="B18" s="144" t="s">
        <v>30</v>
      </c>
      <c r="C18" s="85" t="s">
        <v>31</v>
      </c>
      <c r="D18" s="153" t="s">
        <v>32</v>
      </c>
    </row>
    <row r="19" spans="2:4" ht="67.5" customHeight="1">
      <c r="B19" s="144" t="s">
        <v>33</v>
      </c>
      <c r="C19" s="85" t="s">
        <v>34</v>
      </c>
      <c r="D19" s="153" t="s">
        <v>35</v>
      </c>
    </row>
    <row r="20" spans="2:4" ht="55.5" customHeight="1">
      <c r="B20" s="144" t="s">
        <v>36</v>
      </c>
      <c r="C20" s="85" t="s">
        <v>37</v>
      </c>
      <c r="D20" s="153" t="s">
        <v>38</v>
      </c>
    </row>
    <row r="21" spans="2:4" ht="57" customHeight="1">
      <c r="B21" s="146" t="s">
        <v>39</v>
      </c>
      <c r="C21" s="142" t="s">
        <v>40</v>
      </c>
      <c r="D21" s="154" t="s">
        <v>41</v>
      </c>
    </row>
    <row r="23" spans="2:4" ht="12.75" customHeight="1">
      <c r="B23" s="11"/>
    </row>
  </sheetData>
  <mergeCells count="1">
    <mergeCell ref="B9:D9"/>
  </mergeCells>
  <pageMargins left="0.7" right="0.7" top="0.75" bottom="0.75" header="0.3" footer="0.3"/>
  <pageSetup paperSize="8" scale="73"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EEC5-03A5-4791-AEAE-226E2A91BBE8}">
  <sheetPr codeName="Sheet36">
    <tabColor theme="2"/>
    <pageSetUpPr fitToPage="1"/>
  </sheetPr>
  <dimension ref="A1:K182"/>
  <sheetViews>
    <sheetView showGridLines="0" zoomScaleNormal="100" zoomScaleSheetLayoutView="10" workbookViewId="0"/>
  </sheetViews>
  <sheetFormatPr defaultColWidth="0" defaultRowHeight="12.75" customHeight="1" zeroHeight="1" outlineLevelCol="1"/>
  <cols>
    <col min="1" max="1" width="4" customWidth="1"/>
    <col min="2" max="2" width="19.85546875" customWidth="1"/>
    <col min="3" max="3" width="11.140625" customWidth="1"/>
    <col min="4" max="4" width="37.7109375" customWidth="1"/>
    <col min="5" max="5" width="91.140625" customWidth="1" outlineLevel="1"/>
    <col min="6" max="6" width="57.28515625" customWidth="1"/>
    <col min="7" max="9" width="44.42578125" customWidth="1"/>
    <col min="10" max="10" width="27.140625" customWidth="1"/>
    <col min="11" max="11" width="9" customWidth="1"/>
    <col min="12" max="16384" width="9" hidden="1"/>
  </cols>
  <sheetData>
    <row r="1" spans="2:10" ht="13.35" customHeight="1"/>
    <row r="2" spans="2:10">
      <c r="E2" s="242"/>
      <c r="F2" s="21"/>
      <c r="G2" s="21"/>
      <c r="H2" s="21"/>
      <c r="J2" s="21" t="s">
        <v>820</v>
      </c>
    </row>
    <row r="3" spans="2:10">
      <c r="D3" s="10"/>
      <c r="E3" s="10"/>
      <c r="F3" s="10"/>
      <c r="G3" s="10"/>
      <c r="H3" s="10"/>
      <c r="I3" s="10"/>
    </row>
    <row r="4" spans="2:10" ht="27.95" customHeight="1"/>
    <row r="5" spans="2:10" ht="20.25">
      <c r="B5" s="4" t="s">
        <v>71</v>
      </c>
      <c r="D5" s="37"/>
      <c r="E5" s="37"/>
      <c r="F5" s="37"/>
      <c r="G5" s="37"/>
      <c r="H5" s="37"/>
      <c r="I5" s="37"/>
    </row>
    <row r="6" spans="2:10" ht="14.25" customHeight="1">
      <c r="B6" s="12"/>
      <c r="C6" s="4"/>
      <c r="D6" s="37"/>
      <c r="E6" s="37"/>
      <c r="F6" s="37"/>
      <c r="G6" s="37"/>
      <c r="H6" s="37"/>
      <c r="I6" s="37"/>
    </row>
    <row r="7" spans="2:10" ht="14.25" customHeight="1">
      <c r="B7" s="12"/>
      <c r="C7" s="4"/>
      <c r="D7" s="37"/>
      <c r="E7" s="37"/>
      <c r="F7" s="37"/>
      <c r="G7" s="37"/>
      <c r="H7" s="37"/>
      <c r="I7" s="37"/>
    </row>
    <row r="8" spans="2:10">
      <c r="B8" s="5" t="s">
        <v>915</v>
      </c>
      <c r="D8" s="37"/>
      <c r="E8" s="37"/>
      <c r="F8" s="37"/>
      <c r="G8" s="37"/>
      <c r="H8" s="37"/>
      <c r="I8" s="37"/>
    </row>
    <row r="9" spans="2:10" ht="12.75" customHeight="1">
      <c r="B9" s="12"/>
    </row>
    <row r="10" spans="2:10" ht="18" customHeight="1">
      <c r="B10" s="78" t="s">
        <v>72</v>
      </c>
      <c r="C10" s="78"/>
      <c r="E10" s="6"/>
      <c r="F10" s="77"/>
      <c r="G10" s="77"/>
      <c r="H10" s="77"/>
      <c r="I10" s="77"/>
    </row>
    <row r="11" spans="2:10" ht="18" customHeight="1">
      <c r="B11" s="316"/>
      <c r="C11" s="317"/>
      <c r="D11" s="316"/>
      <c r="E11" s="316"/>
      <c r="F11" s="316"/>
      <c r="G11" s="351" t="s">
        <v>73</v>
      </c>
      <c r="H11" s="352"/>
      <c r="I11" s="353"/>
      <c r="J11" s="349" t="s">
        <v>74</v>
      </c>
    </row>
    <row r="12" spans="2:10" ht="18" customHeight="1" thickBot="1">
      <c r="B12" s="16" t="s">
        <v>75</v>
      </c>
      <c r="C12" s="354" t="s">
        <v>76</v>
      </c>
      <c r="D12" s="354"/>
      <c r="E12" s="16" t="s">
        <v>77</v>
      </c>
      <c r="F12" s="16" t="s">
        <v>78</v>
      </c>
      <c r="G12" s="89" t="s">
        <v>79</v>
      </c>
      <c r="H12" s="16" t="s">
        <v>80</v>
      </c>
      <c r="I12" s="90" t="s">
        <v>81</v>
      </c>
      <c r="J12" s="350"/>
    </row>
    <row r="13" spans="2:10" ht="18.75" customHeight="1" thickTop="1">
      <c r="B13" s="58" t="s">
        <v>82</v>
      </c>
      <c r="C13" s="58"/>
      <c r="D13" s="59"/>
      <c r="E13" s="59"/>
      <c r="F13" s="59"/>
      <c r="G13" s="59"/>
      <c r="H13" s="59"/>
      <c r="I13" s="59"/>
      <c r="J13" s="59"/>
    </row>
    <row r="14" spans="2:10" ht="102">
      <c r="B14" s="79" t="s">
        <v>72</v>
      </c>
      <c r="C14" s="57" t="s">
        <v>83</v>
      </c>
      <c r="D14" s="24" t="s">
        <v>84</v>
      </c>
      <c r="E14" s="24" t="s">
        <v>85</v>
      </c>
      <c r="F14" s="22" t="s">
        <v>1077</v>
      </c>
      <c r="G14" s="24"/>
      <c r="H14" s="24"/>
      <c r="I14" s="24"/>
      <c r="J14" s="245"/>
    </row>
    <row r="15" spans="2:10" ht="155.25" customHeight="1">
      <c r="B15" s="79" t="s">
        <v>72</v>
      </c>
      <c r="C15" s="57" t="s">
        <v>86</v>
      </c>
      <c r="D15" s="24" t="s">
        <v>87</v>
      </c>
      <c r="E15" s="24" t="s">
        <v>88</v>
      </c>
      <c r="F15" s="22" t="s">
        <v>1078</v>
      </c>
      <c r="G15" s="24"/>
      <c r="H15" s="24"/>
      <c r="I15" s="24"/>
      <c r="J15" s="245"/>
    </row>
    <row r="16" spans="2:10" ht="181.5" customHeight="1">
      <c r="B16" s="79" t="s">
        <v>72</v>
      </c>
      <c r="C16" s="57" t="s">
        <v>89</v>
      </c>
      <c r="D16" s="24" t="s">
        <v>90</v>
      </c>
      <c r="E16" s="24" t="s">
        <v>91</v>
      </c>
      <c r="F16" s="22" t="s">
        <v>1224</v>
      </c>
      <c r="G16" s="24"/>
      <c r="H16" s="24"/>
      <c r="I16" s="24"/>
      <c r="J16" s="245"/>
    </row>
    <row r="17" spans="2:10" ht="51">
      <c r="B17" s="79" t="s">
        <v>72</v>
      </c>
      <c r="C17" s="57" t="s">
        <v>92</v>
      </c>
      <c r="D17" s="24" t="s">
        <v>93</v>
      </c>
      <c r="E17" s="24" t="s">
        <v>94</v>
      </c>
      <c r="F17" s="22" t="s">
        <v>904</v>
      </c>
      <c r="G17" s="24"/>
      <c r="H17" s="24"/>
      <c r="I17" s="24"/>
      <c r="J17" s="245"/>
    </row>
    <row r="18" spans="2:10" ht="105.75" customHeight="1">
      <c r="B18" s="79" t="s">
        <v>72</v>
      </c>
      <c r="C18" s="57" t="s">
        <v>95</v>
      </c>
      <c r="D18" s="24" t="s">
        <v>96</v>
      </c>
      <c r="E18" s="24" t="s">
        <v>97</v>
      </c>
      <c r="F18" s="22" t="s">
        <v>1079</v>
      </c>
      <c r="G18" s="22"/>
      <c r="H18" s="24"/>
      <c r="I18" s="24"/>
      <c r="J18" s="245"/>
    </row>
    <row r="19" spans="2:10" ht="191.25">
      <c r="B19" s="79" t="s">
        <v>72</v>
      </c>
      <c r="C19" s="57" t="s">
        <v>98</v>
      </c>
      <c r="D19" s="24" t="s">
        <v>99</v>
      </c>
      <c r="E19" s="24" t="s">
        <v>100</v>
      </c>
      <c r="F19" s="22" t="s">
        <v>1080</v>
      </c>
      <c r="G19" s="24"/>
      <c r="H19" s="24"/>
      <c r="I19" s="24"/>
      <c r="J19" s="245"/>
    </row>
    <row r="20" spans="2:10" ht="248.25" customHeight="1">
      <c r="B20" s="79" t="s">
        <v>72</v>
      </c>
      <c r="C20" s="57" t="s">
        <v>101</v>
      </c>
      <c r="D20" s="24" t="s">
        <v>102</v>
      </c>
      <c r="E20" s="24" t="s">
        <v>103</v>
      </c>
      <c r="F20" s="22" t="s">
        <v>1225</v>
      </c>
      <c r="G20" s="24"/>
      <c r="H20" s="24"/>
      <c r="I20" s="24"/>
      <c r="J20" s="245"/>
    </row>
    <row r="21" spans="2:10" ht="178.5" customHeight="1">
      <c r="B21" s="79" t="s">
        <v>72</v>
      </c>
      <c r="C21" s="60" t="s">
        <v>104</v>
      </c>
      <c r="D21" s="61" t="s">
        <v>105</v>
      </c>
      <c r="E21" s="61" t="s">
        <v>106</v>
      </c>
      <c r="F21" s="243" t="s">
        <v>959</v>
      </c>
      <c r="G21" s="243"/>
      <c r="H21" s="251"/>
      <c r="I21" s="100"/>
      <c r="J21" s="251"/>
    </row>
    <row r="22" spans="2:10" s="9" customFormat="1" ht="17.25" customHeight="1">
      <c r="B22" s="68" t="s">
        <v>108</v>
      </c>
      <c r="C22" s="68"/>
      <c r="D22" s="69"/>
      <c r="E22" s="69"/>
      <c r="F22" s="69"/>
      <c r="G22" s="69"/>
      <c r="H22" s="69"/>
      <c r="I22" s="69"/>
      <c r="J22" s="318"/>
    </row>
    <row r="23" spans="2:10" ht="197.25" customHeight="1">
      <c r="B23" s="79" t="s">
        <v>72</v>
      </c>
      <c r="C23" s="57" t="s">
        <v>109</v>
      </c>
      <c r="D23" s="24" t="s">
        <v>110</v>
      </c>
      <c r="E23" s="24" t="s">
        <v>111</v>
      </c>
      <c r="F23" s="22" t="s">
        <v>1081</v>
      </c>
      <c r="G23" s="24"/>
      <c r="H23" s="24"/>
      <c r="I23" s="24"/>
      <c r="J23" s="245"/>
    </row>
    <row r="24" spans="2:10" ht="107.45" customHeight="1">
      <c r="B24" s="79" t="s">
        <v>72</v>
      </c>
      <c r="C24" s="57" t="s">
        <v>112</v>
      </c>
      <c r="D24" s="24" t="s">
        <v>113</v>
      </c>
      <c r="E24" s="24" t="s">
        <v>114</v>
      </c>
      <c r="F24" s="22" t="s">
        <v>1082</v>
      </c>
      <c r="G24" s="24"/>
      <c r="H24" s="24"/>
      <c r="I24" s="24"/>
      <c r="J24" s="245"/>
    </row>
    <row r="25" spans="2:10" ht="89.25">
      <c r="B25" s="79" t="s">
        <v>72</v>
      </c>
      <c r="C25" s="57" t="s">
        <v>115</v>
      </c>
      <c r="D25" s="24" t="s">
        <v>116</v>
      </c>
      <c r="E25" s="24" t="s">
        <v>117</v>
      </c>
      <c r="F25" s="22" t="s">
        <v>1083</v>
      </c>
      <c r="G25" s="24"/>
      <c r="H25" s="24"/>
      <c r="I25" s="24"/>
      <c r="J25" s="245"/>
    </row>
    <row r="26" spans="2:10" ht="195.75" customHeight="1">
      <c r="B26" s="79" t="s">
        <v>72</v>
      </c>
      <c r="C26" s="62" t="s">
        <v>118</v>
      </c>
      <c r="D26" s="24" t="s">
        <v>119</v>
      </c>
      <c r="E26" s="24" t="s">
        <v>120</v>
      </c>
      <c r="F26" s="22" t="s">
        <v>1084</v>
      </c>
      <c r="G26" s="24"/>
      <c r="H26" s="24"/>
      <c r="I26" s="24"/>
      <c r="J26" s="245"/>
    </row>
    <row r="27" spans="2:10" ht="117" customHeight="1">
      <c r="B27" s="79" t="s">
        <v>72</v>
      </c>
      <c r="C27" s="62" t="s">
        <v>121</v>
      </c>
      <c r="D27" s="24" t="s">
        <v>122</v>
      </c>
      <c r="E27" s="24" t="s">
        <v>123</v>
      </c>
      <c r="F27" s="22" t="s">
        <v>1085</v>
      </c>
      <c r="G27" s="24"/>
      <c r="H27" s="24"/>
      <c r="I27" s="24"/>
      <c r="J27" s="245"/>
    </row>
    <row r="28" spans="2:10" ht="86.25" customHeight="1">
      <c r="B28" s="79" t="s">
        <v>72</v>
      </c>
      <c r="C28" s="62" t="s">
        <v>124</v>
      </c>
      <c r="D28" s="24" t="s">
        <v>125</v>
      </c>
      <c r="E28" s="24" t="s">
        <v>126</v>
      </c>
      <c r="F28" s="22" t="s">
        <v>1086</v>
      </c>
      <c r="G28" s="24"/>
      <c r="H28" s="24"/>
      <c r="I28" s="24"/>
      <c r="J28" s="245"/>
    </row>
    <row r="29" spans="2:10" ht="120.75" customHeight="1">
      <c r="B29" s="79" t="s">
        <v>72</v>
      </c>
      <c r="C29" s="62" t="s">
        <v>127</v>
      </c>
      <c r="D29" s="24" t="s">
        <v>128</v>
      </c>
      <c r="E29" s="24" t="s">
        <v>129</v>
      </c>
      <c r="F29" s="22" t="s">
        <v>1087</v>
      </c>
      <c r="G29" s="24"/>
      <c r="H29" s="24"/>
      <c r="I29" s="24"/>
      <c r="J29" s="245"/>
    </row>
    <row r="30" spans="2:10" ht="162.75" customHeight="1">
      <c r="B30" s="79" t="s">
        <v>72</v>
      </c>
      <c r="C30" s="62" t="s">
        <v>130</v>
      </c>
      <c r="D30" s="24" t="s">
        <v>131</v>
      </c>
      <c r="E30" s="24" t="s">
        <v>132</v>
      </c>
      <c r="F30" s="22" t="s">
        <v>1088</v>
      </c>
      <c r="G30" s="24" t="s">
        <v>133</v>
      </c>
      <c r="H30" s="24" t="s">
        <v>134</v>
      </c>
      <c r="I30" s="26" t="s">
        <v>997</v>
      </c>
      <c r="J30" s="245"/>
    </row>
    <row r="31" spans="2:10" ht="43.5" customHeight="1">
      <c r="B31" s="79" t="s">
        <v>72</v>
      </c>
      <c r="C31" s="62" t="s">
        <v>135</v>
      </c>
      <c r="D31" s="24" t="s">
        <v>136</v>
      </c>
      <c r="E31" s="24" t="s">
        <v>137</v>
      </c>
      <c r="F31" s="22" t="s">
        <v>1089</v>
      </c>
      <c r="G31" s="24"/>
      <c r="H31" s="24"/>
      <c r="I31" s="24"/>
      <c r="J31" s="245"/>
    </row>
    <row r="32" spans="2:10" ht="103.5" customHeight="1">
      <c r="B32" s="79" t="s">
        <v>72</v>
      </c>
      <c r="C32" s="62" t="s">
        <v>138</v>
      </c>
      <c r="D32" s="24" t="s">
        <v>139</v>
      </c>
      <c r="E32" s="24" t="s">
        <v>140</v>
      </c>
      <c r="F32" s="22" t="s">
        <v>1090</v>
      </c>
      <c r="G32" s="24"/>
      <c r="H32" s="24"/>
      <c r="I32" s="24"/>
      <c r="J32" s="245"/>
    </row>
    <row r="33" spans="2:10" ht="157.5" customHeight="1">
      <c r="B33" s="79" t="s">
        <v>72</v>
      </c>
      <c r="C33" s="62" t="s">
        <v>141</v>
      </c>
      <c r="D33" s="24" t="s">
        <v>142</v>
      </c>
      <c r="E33" s="24" t="s">
        <v>143</v>
      </c>
      <c r="F33" s="22" t="s">
        <v>1091</v>
      </c>
      <c r="G33" s="24"/>
      <c r="H33" s="24"/>
      <c r="I33" s="24"/>
      <c r="J33" s="245"/>
    </row>
    <row r="34" spans="2:10" ht="140.25">
      <c r="B34" s="79" t="s">
        <v>72</v>
      </c>
      <c r="C34" s="62" t="s">
        <v>144</v>
      </c>
      <c r="D34" s="24" t="s">
        <v>145</v>
      </c>
      <c r="E34" s="24" t="s">
        <v>146</v>
      </c>
      <c r="F34" s="22" t="s">
        <v>1092</v>
      </c>
      <c r="G34" s="24"/>
      <c r="H34" s="24"/>
      <c r="I34" s="24"/>
      <c r="J34" s="245"/>
    </row>
    <row r="35" spans="2:10" ht="108.75" customHeight="1">
      <c r="B35" s="79" t="s">
        <v>72</v>
      </c>
      <c r="C35" s="67" t="s">
        <v>147</v>
      </c>
      <c r="D35" s="61" t="s">
        <v>148</v>
      </c>
      <c r="E35" s="61" t="s">
        <v>149</v>
      </c>
      <c r="F35" s="243" t="s">
        <v>1093</v>
      </c>
      <c r="G35" s="61"/>
      <c r="H35" s="61"/>
      <c r="I35" s="61"/>
      <c r="J35" s="245"/>
    </row>
    <row r="36" spans="2:10" s="9" customFormat="1" ht="17.25" customHeight="1">
      <c r="B36" s="68" t="s">
        <v>150</v>
      </c>
      <c r="C36" s="68"/>
      <c r="D36" s="69"/>
      <c r="E36" s="69"/>
      <c r="F36" s="69"/>
      <c r="G36" s="69"/>
      <c r="H36" s="69"/>
      <c r="I36" s="69"/>
      <c r="J36" s="318"/>
    </row>
    <row r="37" spans="2:10" ht="42.75" customHeight="1">
      <c r="B37" s="79" t="s">
        <v>72</v>
      </c>
      <c r="C37" s="62" t="s">
        <v>151</v>
      </c>
      <c r="D37" s="24" t="s">
        <v>152</v>
      </c>
      <c r="E37" s="24" t="s">
        <v>153</v>
      </c>
      <c r="F37" s="22" t="s">
        <v>1094</v>
      </c>
      <c r="G37" s="24"/>
      <c r="H37" s="24"/>
      <c r="I37" s="24"/>
      <c r="J37" s="245"/>
    </row>
    <row r="38" spans="2:10" ht="291.75" customHeight="1">
      <c r="B38" s="79" t="s">
        <v>72</v>
      </c>
      <c r="C38" s="62" t="s">
        <v>154</v>
      </c>
      <c r="D38" s="24" t="s">
        <v>155</v>
      </c>
      <c r="E38" s="24" t="s">
        <v>156</v>
      </c>
      <c r="F38" s="22" t="s">
        <v>1095</v>
      </c>
      <c r="G38" s="24"/>
      <c r="H38" s="24"/>
      <c r="I38" s="24"/>
      <c r="J38" s="245"/>
    </row>
    <row r="39" spans="2:10" ht="117" customHeight="1">
      <c r="B39" s="79" t="s">
        <v>72</v>
      </c>
      <c r="C39" s="62" t="s">
        <v>157</v>
      </c>
      <c r="D39" s="24" t="s">
        <v>158</v>
      </c>
      <c r="E39" s="24" t="s">
        <v>159</v>
      </c>
      <c r="F39" s="22" t="s">
        <v>960</v>
      </c>
      <c r="G39" s="24"/>
      <c r="H39" s="24"/>
      <c r="I39" s="24"/>
      <c r="J39" s="245"/>
    </row>
    <row r="40" spans="2:10" ht="242.25" customHeight="1">
      <c r="B40" s="79" t="s">
        <v>72</v>
      </c>
      <c r="C40" s="62" t="s">
        <v>160</v>
      </c>
      <c r="D40" s="24" t="s">
        <v>161</v>
      </c>
      <c r="E40" s="24" t="s">
        <v>162</v>
      </c>
      <c r="F40" s="22" t="s">
        <v>1096</v>
      </c>
      <c r="G40" s="24"/>
      <c r="H40" s="24"/>
      <c r="I40" s="24"/>
      <c r="J40" s="245"/>
    </row>
    <row r="41" spans="2:10" ht="74.25" customHeight="1">
      <c r="B41" s="79" t="s">
        <v>72</v>
      </c>
      <c r="C41" s="62" t="s">
        <v>163</v>
      </c>
      <c r="D41" s="24" t="s">
        <v>164</v>
      </c>
      <c r="E41" s="24" t="s">
        <v>165</v>
      </c>
      <c r="F41" s="22" t="s">
        <v>1097</v>
      </c>
      <c r="G41" s="24"/>
      <c r="H41" s="24"/>
      <c r="I41" s="24"/>
      <c r="J41" s="245"/>
    </row>
    <row r="42" spans="2:10" ht="202.5" customHeight="1">
      <c r="B42" s="79" t="s">
        <v>72</v>
      </c>
      <c r="C42" s="62" t="s">
        <v>166</v>
      </c>
      <c r="D42" s="24" t="s">
        <v>167</v>
      </c>
      <c r="E42" s="24" t="s">
        <v>168</v>
      </c>
      <c r="F42" s="22" t="s">
        <v>905</v>
      </c>
      <c r="G42" s="24"/>
      <c r="H42" s="24"/>
      <c r="I42" s="24"/>
      <c r="J42" s="245"/>
    </row>
    <row r="43" spans="2:10" ht="50.25" customHeight="1">
      <c r="B43" s="79" t="s">
        <v>72</v>
      </c>
      <c r="C43" s="67" t="s">
        <v>169</v>
      </c>
      <c r="D43" s="61" t="s">
        <v>170</v>
      </c>
      <c r="E43" s="61" t="s">
        <v>171</v>
      </c>
      <c r="F43" s="308" t="s">
        <v>1098</v>
      </c>
      <c r="G43" s="308"/>
      <c r="H43" s="308"/>
      <c r="I43" s="308"/>
      <c r="J43" s="245"/>
    </row>
    <row r="44" spans="2:10" s="9" customFormat="1" ht="17.25" customHeight="1">
      <c r="B44" s="68" t="s">
        <v>172</v>
      </c>
      <c r="C44" s="68"/>
      <c r="D44" s="69"/>
      <c r="E44" s="69"/>
      <c r="F44" s="69"/>
      <c r="G44" s="69"/>
      <c r="H44" s="69"/>
      <c r="I44" s="69"/>
      <c r="J44" s="318"/>
    </row>
    <row r="45" spans="2:10" ht="58.5" customHeight="1">
      <c r="B45" s="79" t="s">
        <v>72</v>
      </c>
      <c r="C45" s="62" t="s">
        <v>173</v>
      </c>
      <c r="D45" s="24" t="s">
        <v>174</v>
      </c>
      <c r="E45" s="24" t="s">
        <v>175</v>
      </c>
      <c r="F45" s="22" t="s">
        <v>1099</v>
      </c>
      <c r="G45" s="24"/>
      <c r="H45" s="24"/>
      <c r="I45" s="24"/>
      <c r="J45" s="245"/>
    </row>
    <row r="46" spans="2:10" ht="77.25" thickBot="1">
      <c r="B46" s="80" t="s">
        <v>72</v>
      </c>
      <c r="C46" s="63" t="s">
        <v>176</v>
      </c>
      <c r="D46" s="25" t="s">
        <v>177</v>
      </c>
      <c r="E46" s="25" t="s">
        <v>178</v>
      </c>
      <c r="F46" s="83" t="s">
        <v>1006</v>
      </c>
      <c r="G46" s="25"/>
      <c r="H46" s="25"/>
      <c r="I46" s="25"/>
      <c r="J46" s="246"/>
    </row>
    <row r="47" spans="2:10">
      <c r="B47" s="316"/>
      <c r="C47" s="64"/>
      <c r="D47" s="65"/>
      <c r="E47" s="65"/>
      <c r="F47" s="319"/>
      <c r="G47" s="65"/>
      <c r="H47" s="65"/>
      <c r="I47" s="65"/>
      <c r="J47" s="316"/>
    </row>
    <row r="48" spans="2:10">
      <c r="B48" s="316"/>
      <c r="C48" s="67"/>
      <c r="D48" s="61"/>
      <c r="E48" s="61"/>
      <c r="F48" s="243"/>
      <c r="G48" s="61"/>
      <c r="H48" s="61"/>
      <c r="I48" s="61"/>
      <c r="J48" s="316"/>
    </row>
    <row r="49" spans="2:10" ht="15" customHeight="1">
      <c r="B49" s="320" t="s">
        <v>179</v>
      </c>
      <c r="C49" s="321"/>
      <c r="D49" s="321"/>
      <c r="E49" s="61"/>
      <c r="F49" s="243"/>
      <c r="G49" s="61"/>
      <c r="H49" s="61"/>
      <c r="I49" s="61"/>
      <c r="J49" s="316"/>
    </row>
    <row r="50" spans="2:10">
      <c r="B50" s="316"/>
      <c r="C50" s="66"/>
      <c r="D50" s="61"/>
      <c r="E50" s="61"/>
      <c r="F50" s="243"/>
      <c r="G50" s="351" t="s">
        <v>73</v>
      </c>
      <c r="H50" s="352"/>
      <c r="I50" s="353"/>
      <c r="J50" s="322"/>
    </row>
    <row r="51" spans="2:10" ht="13.5" thickBot="1">
      <c r="B51" s="16" t="s">
        <v>75</v>
      </c>
      <c r="C51" s="354" t="s">
        <v>76</v>
      </c>
      <c r="D51" s="354"/>
      <c r="E51" s="16" t="s">
        <v>77</v>
      </c>
      <c r="F51" s="18" t="s">
        <v>78</v>
      </c>
      <c r="G51" s="89" t="s">
        <v>79</v>
      </c>
      <c r="H51" s="16" t="s">
        <v>80</v>
      </c>
      <c r="I51" s="90" t="s">
        <v>81</v>
      </c>
      <c r="J51" s="323"/>
    </row>
    <row r="52" spans="2:10" ht="96.75" customHeight="1" thickTop="1">
      <c r="B52" s="79" t="s">
        <v>179</v>
      </c>
      <c r="C52" s="57" t="s">
        <v>180</v>
      </c>
      <c r="D52" s="24" t="s">
        <v>181</v>
      </c>
      <c r="E52" s="24" t="s">
        <v>1237</v>
      </c>
      <c r="F52" s="22" t="s">
        <v>1100</v>
      </c>
      <c r="G52" s="24"/>
      <c r="H52" s="24"/>
      <c r="I52" s="24"/>
      <c r="J52" s="324"/>
    </row>
    <row r="53" spans="2:10" ht="56.25" customHeight="1">
      <c r="B53" s="79" t="s">
        <v>179</v>
      </c>
      <c r="C53" s="81" t="s">
        <v>182</v>
      </c>
      <c r="D53" s="70" t="s">
        <v>183</v>
      </c>
      <c r="E53" s="70" t="s">
        <v>184</v>
      </c>
      <c r="F53" s="267" t="s">
        <v>1101</v>
      </c>
      <c r="G53" s="70"/>
      <c r="H53" s="70"/>
      <c r="I53" s="70"/>
      <c r="J53" s="245"/>
    </row>
    <row r="54" spans="2:10" ht="312" customHeight="1" thickBot="1">
      <c r="B54" s="80" t="s">
        <v>179</v>
      </c>
      <c r="C54" s="82" t="s">
        <v>185</v>
      </c>
      <c r="D54" s="83" t="s">
        <v>186</v>
      </c>
      <c r="E54" s="83" t="s">
        <v>187</v>
      </c>
      <c r="F54" s="83" t="s">
        <v>188</v>
      </c>
      <c r="G54" s="83"/>
      <c r="H54" s="83"/>
      <c r="I54" s="83"/>
      <c r="J54" s="158"/>
    </row>
    <row r="55" spans="2:10">
      <c r="B55" s="316"/>
      <c r="C55" s="38"/>
      <c r="D55" s="38"/>
      <c r="E55" s="38"/>
      <c r="F55" s="325"/>
      <c r="G55" s="38"/>
      <c r="H55" s="38"/>
      <c r="I55" s="38"/>
      <c r="J55" s="316"/>
    </row>
    <row r="56" spans="2:10">
      <c r="B56" s="316"/>
      <c r="C56" s="38"/>
      <c r="D56" s="38"/>
      <c r="E56" s="38"/>
      <c r="F56" s="325"/>
      <c r="G56" s="38"/>
      <c r="H56" s="38"/>
      <c r="I56" s="38"/>
      <c r="J56" s="316"/>
    </row>
    <row r="57" spans="2:10" ht="15" customHeight="1">
      <c r="B57" s="320" t="s">
        <v>189</v>
      </c>
      <c r="C57" s="321"/>
      <c r="D57" s="321"/>
      <c r="E57" s="17"/>
      <c r="F57" s="326"/>
      <c r="G57" s="17"/>
      <c r="H57" s="17"/>
      <c r="I57" s="17"/>
      <c r="J57" s="316"/>
    </row>
    <row r="58" spans="2:10" ht="15">
      <c r="B58" s="316"/>
      <c r="C58" s="17"/>
      <c r="D58" s="17"/>
      <c r="E58" s="17"/>
      <c r="F58" s="326"/>
      <c r="G58" s="351" t="s">
        <v>73</v>
      </c>
      <c r="H58" s="352"/>
      <c r="I58" s="353"/>
      <c r="J58" s="322"/>
    </row>
    <row r="59" spans="2:10" ht="13.5" thickBot="1">
      <c r="B59" s="16" t="s">
        <v>75</v>
      </c>
      <c r="C59" s="354" t="s">
        <v>76</v>
      </c>
      <c r="D59" s="354"/>
      <c r="E59" s="16" t="s">
        <v>77</v>
      </c>
      <c r="F59" s="18" t="s">
        <v>78</v>
      </c>
      <c r="G59" s="89" t="s">
        <v>79</v>
      </c>
      <c r="H59" s="16" t="s">
        <v>80</v>
      </c>
      <c r="I59" s="90" t="s">
        <v>81</v>
      </c>
      <c r="J59" s="323"/>
    </row>
    <row r="60" spans="2:10" s="9" customFormat="1" ht="20.25" customHeight="1" thickTop="1">
      <c r="B60" s="58" t="s">
        <v>190</v>
      </c>
      <c r="C60" s="58"/>
      <c r="D60" s="74"/>
      <c r="E60" s="74"/>
      <c r="F60" s="74"/>
      <c r="G60" s="74"/>
      <c r="H60" s="74"/>
      <c r="I60" s="74"/>
      <c r="J60" s="318"/>
    </row>
    <row r="61" spans="2:10" ht="308.25" customHeight="1">
      <c r="B61" s="79" t="s">
        <v>179</v>
      </c>
      <c r="C61" s="57" t="s">
        <v>185</v>
      </c>
      <c r="D61" s="24" t="s">
        <v>186</v>
      </c>
      <c r="E61" s="24" t="s">
        <v>187</v>
      </c>
      <c r="F61" s="22" t="s">
        <v>1102</v>
      </c>
      <c r="G61" s="24"/>
      <c r="H61" s="24"/>
      <c r="I61" s="24"/>
      <c r="J61" s="245" t="s">
        <v>191</v>
      </c>
    </row>
    <row r="62" spans="2:10" ht="120.75" customHeight="1">
      <c r="B62" s="79" t="s">
        <v>192</v>
      </c>
      <c r="C62" s="24" t="s">
        <v>193</v>
      </c>
      <c r="D62" s="24" t="s">
        <v>194</v>
      </c>
      <c r="E62" s="24" t="s">
        <v>195</v>
      </c>
      <c r="F62" s="22" t="s">
        <v>1103</v>
      </c>
      <c r="G62" s="24"/>
      <c r="H62" s="24"/>
      <c r="I62" s="24"/>
      <c r="J62" s="245" t="s">
        <v>196</v>
      </c>
    </row>
    <row r="63" spans="2:10" ht="242.25">
      <c r="B63" s="79" t="s">
        <v>192</v>
      </c>
      <c r="C63" s="24" t="s">
        <v>197</v>
      </c>
      <c r="D63" s="24" t="s">
        <v>198</v>
      </c>
      <c r="E63" s="24" t="s">
        <v>199</v>
      </c>
      <c r="F63" s="22" t="s">
        <v>1104</v>
      </c>
      <c r="G63" s="24"/>
      <c r="H63" s="24"/>
      <c r="I63" s="24"/>
      <c r="J63" s="327" t="s">
        <v>200</v>
      </c>
    </row>
    <row r="64" spans="2:10" ht="59.25" customHeight="1">
      <c r="B64" s="79" t="s">
        <v>192</v>
      </c>
      <c r="C64" s="24" t="s">
        <v>201</v>
      </c>
      <c r="D64" s="24" t="s">
        <v>202</v>
      </c>
      <c r="E64" s="24" t="s">
        <v>203</v>
      </c>
      <c r="F64" s="22" t="s">
        <v>1105</v>
      </c>
      <c r="G64" s="24"/>
      <c r="H64" s="24"/>
      <c r="I64" s="24"/>
      <c r="J64" s="251" t="s">
        <v>204</v>
      </c>
    </row>
    <row r="65" spans="2:10" ht="109.5" customHeight="1">
      <c r="B65" s="79" t="s">
        <v>192</v>
      </c>
      <c r="C65" s="24" t="s">
        <v>205</v>
      </c>
      <c r="D65" s="24" t="s">
        <v>206</v>
      </c>
      <c r="E65" s="24" t="s">
        <v>207</v>
      </c>
      <c r="F65" s="22" t="s">
        <v>1106</v>
      </c>
      <c r="G65" s="24"/>
      <c r="H65" s="24"/>
      <c r="I65" s="24"/>
      <c r="J65" s="251" t="s">
        <v>208</v>
      </c>
    </row>
    <row r="66" spans="2:10" ht="51">
      <c r="B66" s="79" t="s">
        <v>192</v>
      </c>
      <c r="C66" s="24" t="s">
        <v>209</v>
      </c>
      <c r="D66" s="24" t="s">
        <v>210</v>
      </c>
      <c r="E66" s="24" t="s">
        <v>211</v>
      </c>
      <c r="F66" s="22" t="s">
        <v>1107</v>
      </c>
      <c r="G66" s="24"/>
      <c r="H66" s="24"/>
      <c r="I66" s="24"/>
      <c r="J66" s="327" t="s">
        <v>212</v>
      </c>
    </row>
    <row r="67" spans="2:10" ht="107.25" customHeight="1">
      <c r="B67" s="79" t="s">
        <v>192</v>
      </c>
      <c r="C67" s="24" t="s">
        <v>213</v>
      </c>
      <c r="D67" s="24" t="s">
        <v>214</v>
      </c>
      <c r="E67" s="24" t="s">
        <v>215</v>
      </c>
      <c r="F67" s="22" t="s">
        <v>1107</v>
      </c>
      <c r="G67" s="24"/>
      <c r="H67" s="24"/>
      <c r="I67" s="24"/>
      <c r="J67" s="245" t="s">
        <v>216</v>
      </c>
    </row>
    <row r="68" spans="2:10" ht="57" customHeight="1">
      <c r="B68" s="79" t="s">
        <v>192</v>
      </c>
      <c r="C68" s="24" t="s">
        <v>217</v>
      </c>
      <c r="D68" s="24" t="s">
        <v>218</v>
      </c>
      <c r="E68" s="24" t="s">
        <v>219</v>
      </c>
      <c r="F68" s="22" t="s">
        <v>1108</v>
      </c>
      <c r="G68" s="24"/>
      <c r="H68" s="24"/>
      <c r="I68" s="24"/>
      <c r="J68" s="245" t="s">
        <v>220</v>
      </c>
    </row>
    <row r="69" spans="2:10" ht="215.25" customHeight="1">
      <c r="B69" s="79" t="s">
        <v>192</v>
      </c>
      <c r="C69" s="24" t="s">
        <v>221</v>
      </c>
      <c r="D69" s="24" t="s">
        <v>222</v>
      </c>
      <c r="E69" s="24" t="s">
        <v>223</v>
      </c>
      <c r="F69" s="22" t="s">
        <v>1109</v>
      </c>
      <c r="G69" s="24"/>
      <c r="H69" s="245"/>
      <c r="I69" s="26"/>
      <c r="J69" s="100" t="s">
        <v>224</v>
      </c>
    </row>
    <row r="70" spans="2:10" ht="394.5" customHeight="1">
      <c r="B70" s="79" t="s">
        <v>192</v>
      </c>
      <c r="C70" s="24" t="s">
        <v>225</v>
      </c>
      <c r="D70" s="24" t="s">
        <v>226</v>
      </c>
      <c r="E70" s="24" t="s">
        <v>227</v>
      </c>
      <c r="F70" s="22" t="s">
        <v>1110</v>
      </c>
      <c r="G70" s="24"/>
      <c r="H70" s="245"/>
      <c r="I70" s="26"/>
      <c r="J70" s="245" t="s">
        <v>228</v>
      </c>
    </row>
    <row r="71" spans="2:10" ht="269.25" customHeight="1">
      <c r="B71" s="79" t="s">
        <v>192</v>
      </c>
      <c r="C71" s="309" t="s">
        <v>229</v>
      </c>
      <c r="D71" s="309" t="s">
        <v>230</v>
      </c>
      <c r="E71" s="309" t="s">
        <v>231</v>
      </c>
      <c r="F71" s="22" t="s">
        <v>1111</v>
      </c>
      <c r="G71" s="61"/>
      <c r="H71" s="61"/>
      <c r="I71" s="61"/>
      <c r="J71" s="245" t="s">
        <v>232</v>
      </c>
    </row>
    <row r="72" spans="2:10">
      <c r="B72" s="71" t="s">
        <v>233</v>
      </c>
      <c r="C72" s="71"/>
      <c r="D72" s="72"/>
      <c r="E72" s="72"/>
      <c r="F72" s="72"/>
      <c r="G72" s="72"/>
      <c r="H72" s="72"/>
      <c r="I72" s="72"/>
      <c r="J72" s="328"/>
    </row>
    <row r="73" spans="2:10" ht="306" customHeight="1">
      <c r="B73" s="79" t="s">
        <v>179</v>
      </c>
      <c r="C73" s="57" t="s">
        <v>185</v>
      </c>
      <c r="D73" s="24" t="s">
        <v>186</v>
      </c>
      <c r="E73" s="24" t="s">
        <v>187</v>
      </c>
      <c r="F73" s="22" t="s">
        <v>1112</v>
      </c>
      <c r="G73" s="24"/>
      <c r="H73" s="24"/>
      <c r="I73" s="24"/>
      <c r="J73" s="245" t="s">
        <v>234</v>
      </c>
    </row>
    <row r="74" spans="2:10" ht="177.75" customHeight="1">
      <c r="B74" s="84" t="s">
        <v>235</v>
      </c>
      <c r="C74" s="57" t="s">
        <v>236</v>
      </c>
      <c r="D74" s="24" t="s">
        <v>237</v>
      </c>
      <c r="E74" s="24" t="s">
        <v>238</v>
      </c>
      <c r="F74" s="22" t="s">
        <v>999</v>
      </c>
      <c r="G74" s="24"/>
      <c r="H74" s="245"/>
      <c r="I74" s="26"/>
      <c r="J74" s="100" t="s">
        <v>240</v>
      </c>
    </row>
    <row r="75" spans="2:10" ht="114.75" customHeight="1">
      <c r="B75" s="84" t="s">
        <v>241</v>
      </c>
      <c r="C75" s="57" t="s">
        <v>242</v>
      </c>
      <c r="D75" s="24" t="s">
        <v>243</v>
      </c>
      <c r="E75" s="24" t="s">
        <v>244</v>
      </c>
      <c r="F75" s="22" t="s">
        <v>1113</v>
      </c>
      <c r="G75" s="24" t="s">
        <v>239</v>
      </c>
      <c r="H75" s="245" t="s">
        <v>107</v>
      </c>
      <c r="I75" s="26" t="s">
        <v>994</v>
      </c>
      <c r="J75" s="100" t="s">
        <v>245</v>
      </c>
    </row>
    <row r="76" spans="2:10" ht="63.75">
      <c r="B76" s="84" t="s">
        <v>246</v>
      </c>
      <c r="C76" s="24" t="s">
        <v>247</v>
      </c>
      <c r="D76" s="24" t="s">
        <v>248</v>
      </c>
      <c r="E76" s="24" t="s">
        <v>249</v>
      </c>
      <c r="F76" s="22" t="s">
        <v>1007</v>
      </c>
      <c r="G76" s="24"/>
      <c r="H76" s="245"/>
      <c r="I76" s="26"/>
      <c r="J76" s="100" t="s">
        <v>250</v>
      </c>
    </row>
    <row r="77" spans="2:10" ht="154.5" customHeight="1">
      <c r="B77" s="84" t="s">
        <v>246</v>
      </c>
      <c r="C77" s="24" t="s">
        <v>251</v>
      </c>
      <c r="D77" s="24" t="s">
        <v>252</v>
      </c>
      <c r="E77" s="24" t="s">
        <v>253</v>
      </c>
      <c r="F77" s="22" t="s">
        <v>1008</v>
      </c>
      <c r="G77" s="24"/>
      <c r="H77" s="24"/>
      <c r="I77" s="24"/>
      <c r="J77" s="245" t="s">
        <v>254</v>
      </c>
    </row>
    <row r="78" spans="2:10" ht="153" customHeight="1">
      <c r="B78" s="84" t="s">
        <v>246</v>
      </c>
      <c r="C78" s="24" t="s">
        <v>255</v>
      </c>
      <c r="D78" s="24" t="s">
        <v>256</v>
      </c>
      <c r="E78" s="24" t="s">
        <v>257</v>
      </c>
      <c r="F78" s="22" t="s">
        <v>1019</v>
      </c>
      <c r="G78" s="24"/>
      <c r="H78" s="24"/>
      <c r="I78" s="24"/>
      <c r="J78" s="245" t="s">
        <v>258</v>
      </c>
    </row>
    <row r="79" spans="2:10" ht="167.25" customHeight="1">
      <c r="B79" s="245" t="s">
        <v>259</v>
      </c>
      <c r="C79" s="24" t="s">
        <v>260</v>
      </c>
      <c r="D79" s="24" t="s">
        <v>261</v>
      </c>
      <c r="E79" s="24" t="s">
        <v>262</v>
      </c>
      <c r="F79" s="22" t="s">
        <v>1115</v>
      </c>
      <c r="G79" s="24"/>
      <c r="H79" s="24"/>
      <c r="I79" s="24"/>
      <c r="J79" s="245" t="s">
        <v>263</v>
      </c>
    </row>
    <row r="80" spans="2:10" ht="127.5">
      <c r="B80" s="245" t="s">
        <v>264</v>
      </c>
      <c r="C80" s="24" t="s">
        <v>265</v>
      </c>
      <c r="D80" s="24" t="s">
        <v>266</v>
      </c>
      <c r="E80" s="24" t="s">
        <v>267</v>
      </c>
      <c r="F80" s="22"/>
      <c r="G80" s="24" t="s">
        <v>239</v>
      </c>
      <c r="H80" s="245" t="s">
        <v>107</v>
      </c>
      <c r="I80" s="26" t="s">
        <v>268</v>
      </c>
      <c r="J80" s="100" t="s">
        <v>269</v>
      </c>
    </row>
    <row r="81" spans="2:10" ht="51">
      <c r="B81" s="245" t="s">
        <v>264</v>
      </c>
      <c r="C81" s="24" t="s">
        <v>270</v>
      </c>
      <c r="D81" s="24" t="s">
        <v>271</v>
      </c>
      <c r="E81" s="24" t="s">
        <v>272</v>
      </c>
      <c r="F81" s="22" t="s">
        <v>1114</v>
      </c>
      <c r="G81" s="24"/>
      <c r="H81" s="245"/>
      <c r="I81" s="26"/>
      <c r="J81" s="100" t="s">
        <v>273</v>
      </c>
    </row>
    <row r="82" spans="2:10" ht="38.25">
      <c r="B82" s="245" t="s">
        <v>264</v>
      </c>
      <c r="C82" s="24" t="s">
        <v>274</v>
      </c>
      <c r="D82" s="24" t="s">
        <v>275</v>
      </c>
      <c r="E82" s="24" t="s">
        <v>276</v>
      </c>
      <c r="F82" s="22" t="s">
        <v>1009</v>
      </c>
      <c r="G82" s="24"/>
      <c r="H82" s="24"/>
      <c r="I82" s="24"/>
      <c r="J82" s="245"/>
    </row>
    <row r="83" spans="2:10" ht="138" customHeight="1">
      <c r="B83" s="245" t="s">
        <v>277</v>
      </c>
      <c r="C83" s="24" t="s">
        <v>278</v>
      </c>
      <c r="D83" s="24" t="s">
        <v>279</v>
      </c>
      <c r="E83" s="24" t="s">
        <v>280</v>
      </c>
      <c r="F83" s="22" t="s">
        <v>1116</v>
      </c>
      <c r="G83" s="24"/>
      <c r="H83" s="24"/>
      <c r="I83" s="24"/>
      <c r="J83" s="245" t="s">
        <v>281</v>
      </c>
    </row>
    <row r="84" spans="2:10" ht="65.45" customHeight="1">
      <c r="B84" s="245" t="s">
        <v>277</v>
      </c>
      <c r="C84" s="24" t="s">
        <v>282</v>
      </c>
      <c r="D84" s="24" t="s">
        <v>283</v>
      </c>
      <c r="E84" s="24" t="s">
        <v>284</v>
      </c>
      <c r="F84" s="22" t="s">
        <v>1000</v>
      </c>
      <c r="G84" s="24"/>
      <c r="H84" s="24"/>
      <c r="I84" s="24"/>
      <c r="J84" s="245" t="s">
        <v>285</v>
      </c>
    </row>
    <row r="85" spans="2:10" ht="116.25" customHeight="1">
      <c r="B85" s="245" t="s">
        <v>286</v>
      </c>
      <c r="C85" s="24" t="s">
        <v>287</v>
      </c>
      <c r="D85" s="24" t="s">
        <v>288</v>
      </c>
      <c r="E85" s="24" t="s">
        <v>289</v>
      </c>
      <c r="F85" s="22"/>
      <c r="G85" s="24" t="s">
        <v>239</v>
      </c>
      <c r="H85" s="245" t="s">
        <v>134</v>
      </c>
      <c r="I85" s="26" t="s">
        <v>995</v>
      </c>
      <c r="J85" s="100" t="s">
        <v>290</v>
      </c>
    </row>
    <row r="86" spans="2:10" ht="87.75" customHeight="1">
      <c r="B86" s="245" t="s">
        <v>291</v>
      </c>
      <c r="C86" s="70" t="s">
        <v>292</v>
      </c>
      <c r="D86" s="70" t="s">
        <v>293</v>
      </c>
      <c r="E86" s="70" t="s">
        <v>294</v>
      </c>
      <c r="F86" s="267" t="s">
        <v>1117</v>
      </c>
      <c r="G86" s="70"/>
      <c r="H86" s="70"/>
      <c r="I86" s="70"/>
      <c r="J86" s="245"/>
    </row>
    <row r="87" spans="2:10" ht="39" customHeight="1">
      <c r="B87" s="245" t="s">
        <v>295</v>
      </c>
      <c r="C87" s="70" t="s">
        <v>296</v>
      </c>
      <c r="D87" s="70" t="s">
        <v>297</v>
      </c>
      <c r="E87" s="70" t="s">
        <v>1226</v>
      </c>
      <c r="F87" s="267" t="s">
        <v>1118</v>
      </c>
      <c r="G87" s="70"/>
      <c r="H87" s="70"/>
      <c r="I87" s="70"/>
      <c r="J87" s="70" t="s">
        <v>296</v>
      </c>
    </row>
    <row r="88" spans="2:10" ht="72.95" customHeight="1">
      <c r="B88" s="245" t="s">
        <v>295</v>
      </c>
      <c r="C88" s="70" t="s">
        <v>298</v>
      </c>
      <c r="D88" s="70" t="s">
        <v>297</v>
      </c>
      <c r="E88" s="70" t="s">
        <v>1227</v>
      </c>
      <c r="F88" s="267" t="s">
        <v>1119</v>
      </c>
      <c r="G88" s="70"/>
      <c r="H88" s="70"/>
      <c r="I88" s="70"/>
      <c r="J88" s="70" t="s">
        <v>298</v>
      </c>
    </row>
    <row r="89" spans="2:10">
      <c r="B89" s="71" t="s">
        <v>299</v>
      </c>
      <c r="C89" s="71"/>
      <c r="D89" s="72"/>
      <c r="E89" s="72"/>
      <c r="F89" s="72"/>
      <c r="G89" s="72"/>
      <c r="H89" s="72"/>
      <c r="I89" s="72"/>
      <c r="J89" s="328"/>
    </row>
    <row r="90" spans="2:10" ht="303.75" customHeight="1">
      <c r="B90" s="84" t="s">
        <v>179</v>
      </c>
      <c r="C90" s="57" t="s">
        <v>185</v>
      </c>
      <c r="D90" s="24" t="s">
        <v>186</v>
      </c>
      <c r="E90" s="24" t="s">
        <v>187</v>
      </c>
      <c r="F90" s="22" t="s">
        <v>1120</v>
      </c>
      <c r="G90" s="24"/>
      <c r="H90" s="24"/>
      <c r="I90" s="24"/>
      <c r="J90" s="245" t="s">
        <v>300</v>
      </c>
    </row>
    <row r="91" spans="2:10" ht="147.75" customHeight="1">
      <c r="B91" s="84" t="s">
        <v>301</v>
      </c>
      <c r="C91" s="57" t="s">
        <v>302</v>
      </c>
      <c r="D91" s="24" t="s">
        <v>303</v>
      </c>
      <c r="E91" s="24" t="s">
        <v>304</v>
      </c>
      <c r="F91" s="22"/>
      <c r="G91" s="24" t="s">
        <v>239</v>
      </c>
      <c r="H91" s="245" t="s">
        <v>107</v>
      </c>
      <c r="I91" s="26" t="s">
        <v>305</v>
      </c>
      <c r="J91" s="100" t="s">
        <v>306</v>
      </c>
    </row>
    <row r="92" spans="2:10" ht="153" customHeight="1">
      <c r="B92" s="84" t="s">
        <v>307</v>
      </c>
      <c r="C92" s="24" t="s">
        <v>308</v>
      </c>
      <c r="D92" s="24" t="s">
        <v>309</v>
      </c>
      <c r="E92" s="24" t="s">
        <v>310</v>
      </c>
      <c r="F92" s="22" t="s">
        <v>1121</v>
      </c>
      <c r="G92" s="24"/>
      <c r="H92" s="24"/>
      <c r="I92" s="24"/>
      <c r="J92" s="245" t="s">
        <v>311</v>
      </c>
    </row>
    <row r="93" spans="2:10" ht="180" customHeight="1">
      <c r="B93" s="84" t="s">
        <v>307</v>
      </c>
      <c r="C93" s="24" t="s">
        <v>312</v>
      </c>
      <c r="D93" s="24" t="s">
        <v>313</v>
      </c>
      <c r="E93" s="24" t="s">
        <v>314</v>
      </c>
      <c r="F93" s="22"/>
      <c r="G93" s="24" t="s">
        <v>239</v>
      </c>
      <c r="H93" s="245" t="s">
        <v>107</v>
      </c>
      <c r="I93" s="26" t="s">
        <v>315</v>
      </c>
      <c r="J93" s="100" t="s">
        <v>316</v>
      </c>
    </row>
    <row r="94" spans="2:10" ht="85.5" customHeight="1">
      <c r="B94" s="245" t="s">
        <v>291</v>
      </c>
      <c r="C94" s="24" t="s">
        <v>317</v>
      </c>
      <c r="D94" s="24" t="s">
        <v>318</v>
      </c>
      <c r="E94" s="24" t="s">
        <v>319</v>
      </c>
      <c r="F94" s="22" t="s">
        <v>906</v>
      </c>
      <c r="G94" s="24"/>
      <c r="H94" s="24"/>
      <c r="I94" s="24"/>
      <c r="J94" s="245"/>
    </row>
    <row r="95" spans="2:10" ht="78.75" customHeight="1">
      <c r="B95" s="251" t="s">
        <v>291</v>
      </c>
      <c r="C95" s="24" t="s">
        <v>320</v>
      </c>
      <c r="D95" s="24" t="s">
        <v>321</v>
      </c>
      <c r="E95" s="24" t="s">
        <v>322</v>
      </c>
      <c r="F95" s="22" t="s">
        <v>961</v>
      </c>
      <c r="G95" s="24"/>
      <c r="H95" s="24"/>
      <c r="I95" s="24"/>
      <c r="J95" s="245"/>
    </row>
    <row r="96" spans="2:10" ht="75.75" customHeight="1">
      <c r="B96" s="245" t="s">
        <v>291</v>
      </c>
      <c r="C96" s="24" t="s">
        <v>323</v>
      </c>
      <c r="D96" s="24" t="s">
        <v>324</v>
      </c>
      <c r="E96" s="24" t="s">
        <v>325</v>
      </c>
      <c r="F96" s="22" t="s">
        <v>962</v>
      </c>
      <c r="G96" s="24"/>
      <c r="H96" s="24"/>
      <c r="I96" s="24"/>
      <c r="J96" s="245"/>
    </row>
    <row r="97" spans="2:10" ht="89.25" customHeight="1">
      <c r="B97" s="245" t="s">
        <v>291</v>
      </c>
      <c r="C97" s="24" t="s">
        <v>326</v>
      </c>
      <c r="D97" s="24" t="s">
        <v>327</v>
      </c>
      <c r="E97" s="24" t="s">
        <v>328</v>
      </c>
      <c r="F97" s="22" t="s">
        <v>963</v>
      </c>
      <c r="G97" s="24"/>
      <c r="H97" s="24"/>
      <c r="I97" s="24"/>
      <c r="J97" s="245"/>
    </row>
    <row r="98" spans="2:10" ht="139.5" customHeight="1">
      <c r="B98" s="245" t="s">
        <v>291</v>
      </c>
      <c r="C98" s="24" t="s">
        <v>329</v>
      </c>
      <c r="D98" s="24" t="s">
        <v>330</v>
      </c>
      <c r="E98" s="24" t="s">
        <v>331</v>
      </c>
      <c r="F98" s="22" t="s">
        <v>964</v>
      </c>
      <c r="G98" s="24"/>
      <c r="H98" s="24"/>
      <c r="I98" s="24"/>
      <c r="J98" s="245"/>
    </row>
    <row r="99" spans="2:10" ht="55.5" customHeight="1">
      <c r="B99" s="329" t="s">
        <v>295</v>
      </c>
      <c r="C99" s="22" t="s">
        <v>332</v>
      </c>
      <c r="D99" s="22" t="s">
        <v>333</v>
      </c>
      <c r="E99" s="22" t="s">
        <v>965</v>
      </c>
      <c r="F99" s="22" t="s">
        <v>1122</v>
      </c>
      <c r="G99" s="22"/>
      <c r="H99" s="22"/>
      <c r="I99" s="22"/>
      <c r="J99" s="251" t="s">
        <v>332</v>
      </c>
    </row>
    <row r="100" spans="2:10" ht="144.75" customHeight="1">
      <c r="B100" s="84" t="s">
        <v>235</v>
      </c>
      <c r="C100" s="24" t="s">
        <v>334</v>
      </c>
      <c r="D100" s="24" t="s">
        <v>335</v>
      </c>
      <c r="E100" s="24" t="s">
        <v>336</v>
      </c>
      <c r="F100" s="22" t="s">
        <v>1220</v>
      </c>
      <c r="G100" s="24"/>
      <c r="H100" s="24"/>
      <c r="I100" s="24"/>
      <c r="J100" s="245" t="s">
        <v>337</v>
      </c>
    </row>
    <row r="101" spans="2:10" ht="261.75" customHeight="1">
      <c r="B101" s="84" t="s">
        <v>235</v>
      </c>
      <c r="C101" s="22" t="s">
        <v>338</v>
      </c>
      <c r="D101" s="22" t="s">
        <v>339</v>
      </c>
      <c r="E101" s="22" t="s">
        <v>1228</v>
      </c>
      <c r="F101" s="22" t="s">
        <v>1123</v>
      </c>
      <c r="G101" s="22" t="s">
        <v>1229</v>
      </c>
      <c r="H101" s="22" t="s">
        <v>69</v>
      </c>
      <c r="I101" s="22" t="s">
        <v>1020</v>
      </c>
      <c r="J101" s="251" t="s">
        <v>340</v>
      </c>
    </row>
    <row r="102" spans="2:10" ht="86.25" customHeight="1">
      <c r="B102" s="84" t="s">
        <v>341</v>
      </c>
      <c r="C102" s="22" t="s">
        <v>342</v>
      </c>
      <c r="D102" s="22" t="s">
        <v>343</v>
      </c>
      <c r="E102" s="22" t="s">
        <v>966</v>
      </c>
      <c r="F102" s="22" t="s">
        <v>1124</v>
      </c>
      <c r="G102" s="22"/>
      <c r="H102" s="22"/>
      <c r="I102" s="22"/>
      <c r="J102" s="251" t="s">
        <v>344</v>
      </c>
    </row>
    <row r="103" spans="2:10" ht="72" customHeight="1">
      <c r="B103" s="79" t="s">
        <v>341</v>
      </c>
      <c r="C103" s="309" t="s">
        <v>345</v>
      </c>
      <c r="D103" s="309" t="s">
        <v>346</v>
      </c>
      <c r="E103" s="309" t="s">
        <v>347</v>
      </c>
      <c r="F103" s="309" t="s">
        <v>1125</v>
      </c>
      <c r="G103" s="309"/>
      <c r="H103" s="309"/>
      <c r="I103" s="309"/>
      <c r="J103" s="330" t="s">
        <v>348</v>
      </c>
    </row>
    <row r="104" spans="2:10" ht="102" customHeight="1">
      <c r="B104" s="84" t="s">
        <v>349</v>
      </c>
      <c r="C104" s="268" t="s">
        <v>350</v>
      </c>
      <c r="D104" s="268" t="s">
        <v>351</v>
      </c>
      <c r="E104" s="268" t="s">
        <v>1230</v>
      </c>
      <c r="F104" s="268" t="s">
        <v>967</v>
      </c>
      <c r="G104" s="268"/>
      <c r="H104" s="268"/>
      <c r="I104" s="268"/>
      <c r="J104" s="251" t="s">
        <v>352</v>
      </c>
    </row>
    <row r="105" spans="2:10" ht="170.25" customHeight="1">
      <c r="B105" s="84" t="s">
        <v>349</v>
      </c>
      <c r="C105" s="268" t="s">
        <v>353</v>
      </c>
      <c r="D105" s="268" t="s">
        <v>354</v>
      </c>
      <c r="E105" s="268" t="s">
        <v>1231</v>
      </c>
      <c r="F105" s="268" t="s">
        <v>967</v>
      </c>
      <c r="G105" s="268"/>
      <c r="H105" s="268"/>
      <c r="I105" s="268"/>
      <c r="J105" s="251" t="s">
        <v>355</v>
      </c>
    </row>
    <row r="106" spans="2:10" ht="90.75" customHeight="1">
      <c r="B106" s="84" t="s">
        <v>349</v>
      </c>
      <c r="C106" s="269" t="s">
        <v>356</v>
      </c>
      <c r="D106" s="269" t="s">
        <v>357</v>
      </c>
      <c r="E106" s="268" t="s">
        <v>968</v>
      </c>
      <c r="F106" s="268" t="s">
        <v>967</v>
      </c>
      <c r="G106" s="268"/>
      <c r="H106" s="268"/>
      <c r="I106" s="268"/>
      <c r="J106" s="251" t="s">
        <v>358</v>
      </c>
    </row>
    <row r="107" spans="2:10" ht="234.75" customHeight="1">
      <c r="B107" s="84" t="s">
        <v>349</v>
      </c>
      <c r="C107" s="269" t="s">
        <v>359</v>
      </c>
      <c r="D107" s="269" t="s">
        <v>360</v>
      </c>
      <c r="E107" s="268" t="s">
        <v>1232</v>
      </c>
      <c r="F107" s="268" t="s">
        <v>967</v>
      </c>
      <c r="G107" s="268"/>
      <c r="H107" s="268"/>
      <c r="I107" s="268"/>
      <c r="J107" s="251" t="s">
        <v>361</v>
      </c>
    </row>
    <row r="108" spans="2:10" ht="76.5" customHeight="1">
      <c r="B108" s="84" t="s">
        <v>295</v>
      </c>
      <c r="C108" s="268" t="str">
        <f>J108</f>
        <v>12.21.8</v>
      </c>
      <c r="D108" s="268"/>
      <c r="E108" s="268" t="s">
        <v>969</v>
      </c>
      <c r="F108" s="268"/>
      <c r="G108" s="268" t="s">
        <v>239</v>
      </c>
      <c r="H108" s="268" t="s">
        <v>69</v>
      </c>
      <c r="I108" s="268" t="s">
        <v>970</v>
      </c>
      <c r="J108" s="251" t="s">
        <v>362</v>
      </c>
    </row>
    <row r="109" spans="2:10">
      <c r="B109" s="73" t="s">
        <v>391</v>
      </c>
      <c r="C109" s="73"/>
      <c r="D109" s="69"/>
      <c r="E109" s="69"/>
      <c r="F109" s="69"/>
      <c r="G109" s="69"/>
      <c r="H109" s="69"/>
      <c r="I109" s="69"/>
      <c r="J109" s="318"/>
    </row>
    <row r="110" spans="2:10" ht="303" customHeight="1">
      <c r="B110" s="84" t="s">
        <v>179</v>
      </c>
      <c r="C110" s="57" t="s">
        <v>185</v>
      </c>
      <c r="D110" s="24" t="s">
        <v>186</v>
      </c>
      <c r="E110" s="24" t="s">
        <v>187</v>
      </c>
      <c r="F110" s="22" t="s">
        <v>1126</v>
      </c>
      <c r="G110" s="24"/>
      <c r="H110" s="24"/>
      <c r="I110" s="24"/>
      <c r="J110" s="245" t="s">
        <v>392</v>
      </c>
    </row>
    <row r="111" spans="2:10" ht="172.5" customHeight="1">
      <c r="B111" s="84" t="s">
        <v>393</v>
      </c>
      <c r="C111" s="57" t="s">
        <v>394</v>
      </c>
      <c r="D111" s="24" t="s">
        <v>395</v>
      </c>
      <c r="E111" s="24" t="s">
        <v>396</v>
      </c>
      <c r="F111" s="22"/>
      <c r="G111" s="24" t="s">
        <v>239</v>
      </c>
      <c r="H111" s="245" t="s">
        <v>107</v>
      </c>
      <c r="I111" s="26" t="s">
        <v>971</v>
      </c>
      <c r="J111" s="100" t="s">
        <v>397</v>
      </c>
    </row>
    <row r="112" spans="2:10" ht="140.25">
      <c r="B112" s="245" t="s">
        <v>398</v>
      </c>
      <c r="C112" s="57" t="s">
        <v>399</v>
      </c>
      <c r="D112" s="24" t="s">
        <v>400</v>
      </c>
      <c r="E112" s="24" t="s">
        <v>401</v>
      </c>
      <c r="F112" s="22" t="s">
        <v>1127</v>
      </c>
      <c r="G112" s="24" t="s">
        <v>402</v>
      </c>
      <c r="H112" s="245" t="s">
        <v>107</v>
      </c>
      <c r="I112" s="26" t="s">
        <v>403</v>
      </c>
      <c r="J112" s="100" t="s">
        <v>404</v>
      </c>
    </row>
    <row r="113" spans="2:10" ht="140.25">
      <c r="B113" s="245" t="s">
        <v>916</v>
      </c>
      <c r="C113" s="57" t="s">
        <v>405</v>
      </c>
      <c r="D113" s="24" t="s">
        <v>406</v>
      </c>
      <c r="E113" s="24" t="s">
        <v>407</v>
      </c>
      <c r="F113" s="22" t="s">
        <v>1127</v>
      </c>
      <c r="G113" s="24" t="s">
        <v>408</v>
      </c>
      <c r="H113" s="245" t="s">
        <v>107</v>
      </c>
      <c r="I113" s="26" t="s">
        <v>409</v>
      </c>
      <c r="J113" s="100" t="s">
        <v>410</v>
      </c>
    </row>
    <row r="114" spans="2:10" ht="60.75" customHeight="1">
      <c r="B114" s="245" t="s">
        <v>411</v>
      </c>
      <c r="C114" s="24" t="s">
        <v>412</v>
      </c>
      <c r="D114" s="24" t="s">
        <v>413</v>
      </c>
      <c r="E114" s="24" t="s">
        <v>414</v>
      </c>
      <c r="F114" s="22" t="s">
        <v>907</v>
      </c>
      <c r="G114" s="24"/>
      <c r="H114" s="245"/>
      <c r="I114" s="26"/>
      <c r="J114" s="245" t="s">
        <v>415</v>
      </c>
    </row>
    <row r="115" spans="2:10" s="9" customFormat="1" ht="16.5" customHeight="1">
      <c r="B115" s="73" t="s">
        <v>363</v>
      </c>
      <c r="C115" s="73"/>
      <c r="D115" s="69"/>
      <c r="E115" s="69"/>
      <c r="F115" s="69"/>
      <c r="G115" s="69"/>
      <c r="H115" s="69"/>
      <c r="I115" s="69"/>
      <c r="J115" s="318"/>
    </row>
    <row r="116" spans="2:10" ht="305.25" customHeight="1">
      <c r="B116" s="84" t="s">
        <v>179</v>
      </c>
      <c r="C116" s="57" t="s">
        <v>185</v>
      </c>
      <c r="D116" s="24" t="s">
        <v>186</v>
      </c>
      <c r="E116" s="24" t="s">
        <v>187</v>
      </c>
      <c r="F116" s="22" t="s">
        <v>1128</v>
      </c>
      <c r="G116" s="24"/>
      <c r="H116" s="24"/>
      <c r="I116" s="24"/>
      <c r="J116" s="245" t="s">
        <v>364</v>
      </c>
    </row>
    <row r="117" spans="2:10" ht="114.75">
      <c r="B117" s="84" t="s">
        <v>365</v>
      </c>
      <c r="C117" s="124" t="s">
        <v>366</v>
      </c>
      <c r="D117" s="24" t="s">
        <v>367</v>
      </c>
      <c r="E117" s="24" t="s">
        <v>368</v>
      </c>
      <c r="F117" s="22"/>
      <c r="G117" s="24" t="s">
        <v>239</v>
      </c>
      <c r="H117" s="245" t="s">
        <v>107</v>
      </c>
      <c r="I117" s="26" t="s">
        <v>369</v>
      </c>
      <c r="J117" s="100" t="s">
        <v>370</v>
      </c>
    </row>
    <row r="118" spans="2:10" ht="67.5" customHeight="1">
      <c r="B118" s="84" t="s">
        <v>295</v>
      </c>
      <c r="C118" s="268" t="str">
        <f>J118</f>
        <v>12.20.5</v>
      </c>
      <c r="D118" s="100"/>
      <c r="E118" s="100" t="s">
        <v>371</v>
      </c>
      <c r="F118" s="100" t="s">
        <v>1238</v>
      </c>
      <c r="G118" s="100" t="s">
        <v>239</v>
      </c>
      <c r="H118" s="251" t="s">
        <v>134</v>
      </c>
      <c r="I118" s="100" t="s">
        <v>970</v>
      </c>
      <c r="J118" s="100" t="s">
        <v>372</v>
      </c>
    </row>
    <row r="119" spans="2:10" ht="222" customHeight="1">
      <c r="B119" s="84" t="s">
        <v>365</v>
      </c>
      <c r="C119" s="271" t="s">
        <v>373</v>
      </c>
      <c r="D119" s="26" t="s">
        <v>374</v>
      </c>
      <c r="E119" s="26" t="s">
        <v>375</v>
      </c>
      <c r="F119" s="100"/>
      <c r="G119" s="26" t="s">
        <v>239</v>
      </c>
      <c r="H119" s="245" t="s">
        <v>107</v>
      </c>
      <c r="I119" s="26" t="s">
        <v>972</v>
      </c>
      <c r="J119" s="100" t="s">
        <v>376</v>
      </c>
    </row>
    <row r="120" spans="2:10" ht="125.25" customHeight="1">
      <c r="B120" s="84" t="s">
        <v>365</v>
      </c>
      <c r="C120" s="272" t="s">
        <v>377</v>
      </c>
      <c r="D120" s="26" t="s">
        <v>378</v>
      </c>
      <c r="E120" s="26" t="s">
        <v>379</v>
      </c>
      <c r="F120" s="100"/>
      <c r="G120" s="26" t="s">
        <v>239</v>
      </c>
      <c r="H120" s="245" t="s">
        <v>134</v>
      </c>
      <c r="I120" s="26" t="s">
        <v>973</v>
      </c>
      <c r="J120" s="100" t="s">
        <v>380</v>
      </c>
    </row>
    <row r="121" spans="2:10" ht="153">
      <c r="B121" s="79" t="s">
        <v>295</v>
      </c>
      <c r="C121" s="270" t="str">
        <f>J121</f>
        <v>12.20.6</v>
      </c>
      <c r="D121" s="243"/>
      <c r="E121" s="22" t="s">
        <v>1233</v>
      </c>
      <c r="F121" s="22"/>
      <c r="G121" s="22" t="s">
        <v>239</v>
      </c>
      <c r="H121" s="329" t="s">
        <v>69</v>
      </c>
      <c r="I121" s="22" t="s">
        <v>974</v>
      </c>
      <c r="J121" s="100" t="s">
        <v>381</v>
      </c>
    </row>
    <row r="122" spans="2:10" ht="86.25" customHeight="1">
      <c r="B122" s="84" t="s">
        <v>382</v>
      </c>
      <c r="C122" s="26" t="s">
        <v>383</v>
      </c>
      <c r="D122" s="26" t="s">
        <v>384</v>
      </c>
      <c r="E122" s="24" t="s">
        <v>385</v>
      </c>
      <c r="F122" s="22" t="s">
        <v>975</v>
      </c>
      <c r="G122" s="24"/>
      <c r="H122" s="24"/>
      <c r="I122" s="24"/>
      <c r="J122" s="245"/>
    </row>
    <row r="123" spans="2:10" ht="91.5" customHeight="1">
      <c r="B123" s="84" t="s">
        <v>386</v>
      </c>
      <c r="C123" s="29" t="s">
        <v>387</v>
      </c>
      <c r="D123" s="29" t="s">
        <v>388</v>
      </c>
      <c r="E123" s="29" t="s">
        <v>389</v>
      </c>
      <c r="F123" s="29" t="s">
        <v>1129</v>
      </c>
      <c r="G123" s="29"/>
      <c r="H123" s="29"/>
      <c r="I123" s="29"/>
      <c r="J123" s="100" t="s">
        <v>390</v>
      </c>
    </row>
    <row r="124" spans="2:10" s="9" customFormat="1" ht="18" customHeight="1">
      <c r="B124" s="73" t="s">
        <v>416</v>
      </c>
      <c r="C124" s="73"/>
      <c r="D124" s="69"/>
      <c r="E124" s="69"/>
      <c r="F124" s="69"/>
      <c r="G124" s="69"/>
      <c r="H124" s="69"/>
      <c r="I124" s="69"/>
      <c r="J124" s="318"/>
    </row>
    <row r="125" spans="2:10" ht="305.25" customHeight="1">
      <c r="B125" s="84" t="s">
        <v>179</v>
      </c>
      <c r="C125" s="57" t="s">
        <v>185</v>
      </c>
      <c r="D125" s="24" t="s">
        <v>186</v>
      </c>
      <c r="E125" s="24" t="s">
        <v>187</v>
      </c>
      <c r="F125" s="22" t="s">
        <v>1130</v>
      </c>
      <c r="G125" s="24"/>
      <c r="H125" s="24"/>
      <c r="I125" s="24"/>
      <c r="J125" s="245" t="s">
        <v>417</v>
      </c>
    </row>
    <row r="126" spans="2:10" ht="86.25" customHeight="1">
      <c r="B126" s="245" t="s">
        <v>418</v>
      </c>
      <c r="C126" s="29" t="s">
        <v>419</v>
      </c>
      <c r="D126" s="29" t="s">
        <v>420</v>
      </c>
      <c r="E126" s="310" t="s">
        <v>421</v>
      </c>
      <c r="F126" s="22" t="s">
        <v>976</v>
      </c>
      <c r="G126" s="24"/>
      <c r="H126" s="24"/>
      <c r="I126" s="24"/>
      <c r="J126" s="245" t="s">
        <v>422</v>
      </c>
    </row>
    <row r="127" spans="2:10" ht="63.75">
      <c r="B127" s="245" t="s">
        <v>423</v>
      </c>
      <c r="C127" s="310" t="s">
        <v>424</v>
      </c>
      <c r="D127" s="310" t="s">
        <v>425</v>
      </c>
      <c r="E127" s="310" t="s">
        <v>426</v>
      </c>
      <c r="F127" s="22"/>
      <c r="G127" s="29" t="s">
        <v>239</v>
      </c>
      <c r="H127" s="245" t="s">
        <v>107</v>
      </c>
      <c r="I127" s="26" t="s">
        <v>427</v>
      </c>
      <c r="J127" s="245"/>
    </row>
    <row r="128" spans="2:10" ht="157.5" customHeight="1">
      <c r="B128" s="245" t="s">
        <v>423</v>
      </c>
      <c r="C128" s="310" t="s">
        <v>428</v>
      </c>
      <c r="D128" s="310" t="s">
        <v>429</v>
      </c>
      <c r="E128" s="310" t="s">
        <v>430</v>
      </c>
      <c r="F128" s="22" t="s">
        <v>977</v>
      </c>
      <c r="G128" s="29" t="s">
        <v>239</v>
      </c>
      <c r="H128" s="245" t="s">
        <v>107</v>
      </c>
      <c r="I128" s="26" t="s">
        <v>431</v>
      </c>
      <c r="J128" s="245"/>
    </row>
    <row r="129" spans="2:10" ht="38.25">
      <c r="B129" s="245" t="s">
        <v>432</v>
      </c>
      <c r="C129" s="24" t="s">
        <v>433</v>
      </c>
      <c r="D129" s="24" t="s">
        <v>434</v>
      </c>
      <c r="E129" s="24" t="s">
        <v>435</v>
      </c>
      <c r="F129" s="22" t="s">
        <v>908</v>
      </c>
      <c r="G129" s="24"/>
      <c r="H129" s="24"/>
      <c r="I129" s="24"/>
      <c r="J129" s="245" t="s">
        <v>436</v>
      </c>
    </row>
    <row r="130" spans="2:10" ht="159" customHeight="1">
      <c r="B130" s="245" t="s">
        <v>432</v>
      </c>
      <c r="C130" s="24" t="s">
        <v>437</v>
      </c>
      <c r="D130" s="24" t="s">
        <v>438</v>
      </c>
      <c r="E130" s="24" t="s">
        <v>439</v>
      </c>
      <c r="F130" s="22" t="s">
        <v>1131</v>
      </c>
      <c r="G130" s="24"/>
      <c r="H130" s="24"/>
      <c r="I130" s="24"/>
      <c r="J130" s="245" t="s">
        <v>440</v>
      </c>
    </row>
    <row r="131" spans="2:10" s="9" customFormat="1" ht="17.25" customHeight="1">
      <c r="B131" s="58" t="s">
        <v>923</v>
      </c>
      <c r="C131" s="58"/>
      <c r="D131" s="74"/>
      <c r="E131" s="74"/>
      <c r="F131" s="74"/>
      <c r="G131" s="74"/>
      <c r="H131" s="74"/>
      <c r="I131" s="74"/>
      <c r="J131" s="318"/>
    </row>
    <row r="132" spans="2:10" ht="306.75" customHeight="1">
      <c r="B132" s="84" t="s">
        <v>179</v>
      </c>
      <c r="C132" s="57" t="s">
        <v>185</v>
      </c>
      <c r="D132" s="24" t="s">
        <v>186</v>
      </c>
      <c r="E132" s="24" t="s">
        <v>187</v>
      </c>
      <c r="F132" s="22" t="s">
        <v>1132</v>
      </c>
      <c r="G132" s="22"/>
      <c r="H132" s="22"/>
      <c r="I132" s="22"/>
      <c r="J132" s="245" t="s">
        <v>462</v>
      </c>
    </row>
    <row r="133" spans="2:10" ht="175.5" customHeight="1">
      <c r="B133" s="245" t="s">
        <v>463</v>
      </c>
      <c r="C133" s="24" t="s">
        <v>464</v>
      </c>
      <c r="D133" s="24" t="s">
        <v>465</v>
      </c>
      <c r="E133" s="24" t="s">
        <v>1239</v>
      </c>
      <c r="F133" s="22" t="s">
        <v>980</v>
      </c>
      <c r="G133" s="24" t="s">
        <v>466</v>
      </c>
      <c r="H133" s="24" t="s">
        <v>107</v>
      </c>
      <c r="I133" s="100" t="s">
        <v>467</v>
      </c>
      <c r="J133" s="100" t="s">
        <v>468</v>
      </c>
    </row>
    <row r="134" spans="2:10" ht="220.5" customHeight="1">
      <c r="B134" s="245" t="s">
        <v>463</v>
      </c>
      <c r="C134" s="24" t="s">
        <v>469</v>
      </c>
      <c r="D134" s="24" t="s">
        <v>470</v>
      </c>
      <c r="E134" s="24" t="s">
        <v>471</v>
      </c>
      <c r="F134" s="22" t="s">
        <v>1133</v>
      </c>
      <c r="G134" s="24"/>
      <c r="H134" s="24"/>
      <c r="I134" s="24"/>
      <c r="J134" s="245" t="s">
        <v>472</v>
      </c>
    </row>
    <row r="135" spans="2:10" ht="135.75" customHeight="1">
      <c r="B135" s="245" t="s">
        <v>463</v>
      </c>
      <c r="C135" s="24" t="s">
        <v>473</v>
      </c>
      <c r="D135" s="24" t="s">
        <v>474</v>
      </c>
      <c r="E135" s="24" t="s">
        <v>475</v>
      </c>
      <c r="F135" s="22" t="s">
        <v>1134</v>
      </c>
      <c r="G135" s="24" t="s">
        <v>476</v>
      </c>
      <c r="H135" s="24" t="s">
        <v>107</v>
      </c>
      <c r="I135" s="24" t="s">
        <v>477</v>
      </c>
      <c r="J135" s="100" t="s">
        <v>478</v>
      </c>
    </row>
    <row r="136" spans="2:10" ht="110.25" customHeight="1">
      <c r="B136" s="245" t="s">
        <v>463</v>
      </c>
      <c r="C136" s="24" t="s">
        <v>479</v>
      </c>
      <c r="D136" s="24" t="s">
        <v>480</v>
      </c>
      <c r="E136" s="24" t="s">
        <v>481</v>
      </c>
      <c r="F136" s="22" t="s">
        <v>909</v>
      </c>
      <c r="G136" s="24"/>
      <c r="H136" s="24"/>
      <c r="I136" s="24"/>
      <c r="J136" s="245" t="s">
        <v>482</v>
      </c>
    </row>
    <row r="137" spans="2:10" ht="88.5" customHeight="1">
      <c r="B137" s="245" t="s">
        <v>291</v>
      </c>
      <c r="C137" s="24" t="s">
        <v>483</v>
      </c>
      <c r="D137" s="24" t="s">
        <v>484</v>
      </c>
      <c r="E137" s="24" t="s">
        <v>485</v>
      </c>
      <c r="F137" s="22" t="s">
        <v>981</v>
      </c>
      <c r="G137" s="24"/>
      <c r="H137" s="24"/>
      <c r="I137" s="24"/>
      <c r="J137" s="245"/>
    </row>
    <row r="138" spans="2:10" ht="174" customHeight="1">
      <c r="B138" s="245" t="s">
        <v>291</v>
      </c>
      <c r="C138" s="24" t="s">
        <v>486</v>
      </c>
      <c r="D138" s="24" t="s">
        <v>487</v>
      </c>
      <c r="E138" s="24" t="s">
        <v>488</v>
      </c>
      <c r="F138" s="22" t="s">
        <v>1240</v>
      </c>
      <c r="G138" s="24"/>
      <c r="H138" s="24"/>
      <c r="I138" s="24"/>
      <c r="J138" s="245"/>
    </row>
    <row r="139" spans="2:10" ht="69" customHeight="1">
      <c r="B139" s="329" t="s">
        <v>295</v>
      </c>
      <c r="C139" s="22" t="s">
        <v>489</v>
      </c>
      <c r="D139" s="22" t="s">
        <v>490</v>
      </c>
      <c r="E139" s="22" t="s">
        <v>982</v>
      </c>
      <c r="F139" s="22" t="s">
        <v>1135</v>
      </c>
      <c r="G139" s="22"/>
      <c r="H139" s="22"/>
      <c r="I139" s="22"/>
      <c r="J139" s="22" t="s">
        <v>489</v>
      </c>
    </row>
    <row r="140" spans="2:10" ht="67.5" customHeight="1">
      <c r="B140" s="329" t="s">
        <v>295</v>
      </c>
      <c r="C140" s="22" t="s">
        <v>491</v>
      </c>
      <c r="D140" s="22" t="s">
        <v>490</v>
      </c>
      <c r="E140" s="22" t="s">
        <v>1234</v>
      </c>
      <c r="F140" s="22" t="s">
        <v>1136</v>
      </c>
      <c r="G140" s="22" t="s">
        <v>983</v>
      </c>
      <c r="H140" s="22" t="s">
        <v>134</v>
      </c>
      <c r="I140" s="22" t="s">
        <v>984</v>
      </c>
      <c r="J140" s="22" t="s">
        <v>491</v>
      </c>
    </row>
    <row r="141" spans="2:10" ht="69" customHeight="1">
      <c r="B141" s="329" t="s">
        <v>295</v>
      </c>
      <c r="C141" s="22" t="s">
        <v>492</v>
      </c>
      <c r="D141" s="22" t="s">
        <v>490</v>
      </c>
      <c r="E141" s="22" t="s">
        <v>1235</v>
      </c>
      <c r="F141" s="22" t="s">
        <v>1137</v>
      </c>
      <c r="G141" s="22"/>
      <c r="H141" s="22"/>
      <c r="I141" s="22"/>
      <c r="J141" s="22" t="s">
        <v>492</v>
      </c>
    </row>
    <row r="142" spans="2:10" ht="54" customHeight="1">
      <c r="B142" s="329" t="s">
        <v>295</v>
      </c>
      <c r="C142" s="22" t="s">
        <v>493</v>
      </c>
      <c r="D142" s="22" t="s">
        <v>494</v>
      </c>
      <c r="E142" s="22" t="s">
        <v>495</v>
      </c>
      <c r="F142" s="22" t="s">
        <v>964</v>
      </c>
      <c r="G142" s="22"/>
      <c r="H142" s="22"/>
      <c r="I142" s="22"/>
      <c r="J142" s="22" t="s">
        <v>493</v>
      </c>
    </row>
    <row r="143" spans="2:10">
      <c r="B143" s="73" t="s">
        <v>928</v>
      </c>
      <c r="C143" s="73"/>
      <c r="D143" s="69"/>
      <c r="E143" s="69"/>
      <c r="F143" s="69"/>
      <c r="G143" s="69"/>
      <c r="H143" s="69"/>
      <c r="I143" s="69"/>
      <c r="J143" s="318"/>
    </row>
    <row r="144" spans="2:10" ht="306" customHeight="1">
      <c r="B144" s="84" t="s">
        <v>179</v>
      </c>
      <c r="C144" s="57" t="s">
        <v>185</v>
      </c>
      <c r="D144" s="24" t="s">
        <v>186</v>
      </c>
      <c r="E144" s="24" t="s">
        <v>187</v>
      </c>
      <c r="F144" s="22" t="s">
        <v>1138</v>
      </c>
      <c r="G144" s="22"/>
      <c r="H144" s="22"/>
      <c r="I144" s="22"/>
      <c r="J144" s="245" t="s">
        <v>441</v>
      </c>
    </row>
    <row r="145" spans="2:10" ht="191.25">
      <c r="B145" s="245" t="s">
        <v>442</v>
      </c>
      <c r="C145" s="24" t="s">
        <v>443</v>
      </c>
      <c r="D145" s="24" t="s">
        <v>444</v>
      </c>
      <c r="E145" s="24" t="s">
        <v>445</v>
      </c>
      <c r="F145" s="22" t="s">
        <v>1139</v>
      </c>
      <c r="G145" s="22"/>
      <c r="H145" s="22"/>
      <c r="I145" s="22"/>
      <c r="J145" s="331" t="s">
        <v>410</v>
      </c>
    </row>
    <row r="146" spans="2:10" ht="89.25">
      <c r="B146" s="245" t="s">
        <v>442</v>
      </c>
      <c r="C146" s="24" t="s">
        <v>446</v>
      </c>
      <c r="D146" s="24" t="s">
        <v>447</v>
      </c>
      <c r="E146" s="24" t="s">
        <v>448</v>
      </c>
      <c r="F146" s="22" t="s">
        <v>1140</v>
      </c>
      <c r="G146" s="29"/>
      <c r="H146" s="245"/>
      <c r="I146" s="26"/>
      <c r="J146" s="331" t="s">
        <v>449</v>
      </c>
    </row>
    <row r="147" spans="2:10" ht="303.75" customHeight="1">
      <c r="B147" s="245" t="s">
        <v>442</v>
      </c>
      <c r="C147" s="24" t="s">
        <v>450</v>
      </c>
      <c r="D147" s="24" t="s">
        <v>451</v>
      </c>
      <c r="E147" s="24" t="s">
        <v>452</v>
      </c>
      <c r="F147" s="22" t="s">
        <v>978</v>
      </c>
      <c r="G147" s="22"/>
      <c r="H147" s="22"/>
      <c r="I147" s="22"/>
      <c r="J147" s="331" t="s">
        <v>453</v>
      </c>
    </row>
    <row r="148" spans="2:10" ht="325.5" customHeight="1">
      <c r="B148" s="245" t="s">
        <v>442</v>
      </c>
      <c r="C148" s="24" t="s">
        <v>454</v>
      </c>
      <c r="D148" s="24" t="s">
        <v>455</v>
      </c>
      <c r="E148" s="24" t="s">
        <v>456</v>
      </c>
      <c r="F148" s="22" t="s">
        <v>1141</v>
      </c>
      <c r="G148" s="22"/>
      <c r="H148" s="22"/>
      <c r="I148" s="22"/>
      <c r="J148" s="331" t="s">
        <v>457</v>
      </c>
    </row>
    <row r="149" spans="2:10" ht="150" customHeight="1">
      <c r="B149" s="245" t="s">
        <v>442</v>
      </c>
      <c r="C149" s="24" t="s">
        <v>458</v>
      </c>
      <c r="D149" s="24" t="s">
        <v>459</v>
      </c>
      <c r="E149" s="24" t="s">
        <v>460</v>
      </c>
      <c r="F149" s="22" t="s">
        <v>979</v>
      </c>
      <c r="G149" s="22"/>
      <c r="H149" s="22"/>
      <c r="I149" s="22"/>
      <c r="J149" s="331" t="s">
        <v>461</v>
      </c>
    </row>
    <row r="150" spans="2:10" ht="16.5" customHeight="1">
      <c r="B150" s="58" t="s">
        <v>985</v>
      </c>
      <c r="C150" s="58"/>
      <c r="D150" s="74"/>
      <c r="E150" s="74"/>
      <c r="F150" s="74"/>
      <c r="G150" s="74"/>
      <c r="H150" s="74"/>
      <c r="I150" s="74"/>
      <c r="J150" s="328"/>
    </row>
    <row r="151" spans="2:10" ht="306.75" customHeight="1">
      <c r="B151" s="84" t="s">
        <v>179</v>
      </c>
      <c r="C151" s="57" t="s">
        <v>185</v>
      </c>
      <c r="D151" s="24" t="s">
        <v>186</v>
      </c>
      <c r="E151" s="24" t="s">
        <v>187</v>
      </c>
      <c r="F151" s="22" t="s">
        <v>1142</v>
      </c>
      <c r="G151" s="24"/>
      <c r="H151" s="24"/>
      <c r="I151" s="24"/>
      <c r="J151" s="245" t="s">
        <v>496</v>
      </c>
    </row>
    <row r="152" spans="2:10" ht="136.5" customHeight="1">
      <c r="B152" s="245" t="s">
        <v>497</v>
      </c>
      <c r="C152" s="24" t="s">
        <v>498</v>
      </c>
      <c r="D152" s="24" t="s">
        <v>499</v>
      </c>
      <c r="E152" s="24" t="s">
        <v>500</v>
      </c>
      <c r="F152" s="22" t="s">
        <v>986</v>
      </c>
      <c r="G152" s="24" t="s">
        <v>501</v>
      </c>
      <c r="H152" s="245" t="s">
        <v>107</v>
      </c>
      <c r="I152" s="26" t="s">
        <v>502</v>
      </c>
      <c r="J152" s="100" t="s">
        <v>503</v>
      </c>
    </row>
    <row r="153" spans="2:10" ht="63.75" customHeight="1">
      <c r="B153" s="245" t="s">
        <v>504</v>
      </c>
      <c r="C153" s="24" t="s">
        <v>505</v>
      </c>
      <c r="D153" s="24" t="s">
        <v>506</v>
      </c>
      <c r="E153" s="24" t="s">
        <v>507</v>
      </c>
      <c r="F153" s="22" t="s">
        <v>1143</v>
      </c>
      <c r="G153" s="24"/>
      <c r="H153" s="245"/>
      <c r="I153" s="26"/>
      <c r="J153" s="245" t="s">
        <v>508</v>
      </c>
    </row>
    <row r="154" spans="2:10" ht="134.25" customHeight="1">
      <c r="B154" s="245" t="s">
        <v>504</v>
      </c>
      <c r="C154" s="24" t="s">
        <v>509</v>
      </c>
      <c r="D154" s="24" t="s">
        <v>510</v>
      </c>
      <c r="E154" s="24" t="s">
        <v>511</v>
      </c>
      <c r="F154" s="22" t="s">
        <v>1144</v>
      </c>
      <c r="G154" s="24" t="s">
        <v>512</v>
      </c>
      <c r="H154" s="245" t="s">
        <v>107</v>
      </c>
      <c r="I154" s="26" t="s">
        <v>513</v>
      </c>
      <c r="J154" s="100" t="s">
        <v>514</v>
      </c>
    </row>
    <row r="155" spans="2:10" ht="163.5" customHeight="1">
      <c r="B155" s="245" t="s">
        <v>515</v>
      </c>
      <c r="C155" s="24" t="s">
        <v>516</v>
      </c>
      <c r="D155" s="24" t="s">
        <v>517</v>
      </c>
      <c r="E155" s="24" t="s">
        <v>1241</v>
      </c>
      <c r="F155" s="22" t="s">
        <v>1145</v>
      </c>
      <c r="G155" s="24"/>
      <c r="H155" s="24"/>
      <c r="I155" s="24"/>
      <c r="J155" s="100" t="s">
        <v>518</v>
      </c>
    </row>
    <row r="156" spans="2:10" ht="51">
      <c r="B156" s="245" t="s">
        <v>504</v>
      </c>
      <c r="C156" s="24" t="s">
        <v>516</v>
      </c>
      <c r="D156" s="24" t="s">
        <v>519</v>
      </c>
      <c r="E156" s="24" t="s">
        <v>520</v>
      </c>
      <c r="F156" s="22"/>
      <c r="G156" s="24" t="s">
        <v>239</v>
      </c>
      <c r="H156" s="245" t="s">
        <v>107</v>
      </c>
      <c r="I156" s="24" t="s">
        <v>521</v>
      </c>
      <c r="J156" s="100" t="s">
        <v>522</v>
      </c>
    </row>
    <row r="157" spans="2:10" ht="279" customHeight="1">
      <c r="B157" s="245" t="s">
        <v>504</v>
      </c>
      <c r="C157" s="24" t="s">
        <v>523</v>
      </c>
      <c r="D157" s="24" t="s">
        <v>524</v>
      </c>
      <c r="E157" s="24" t="s">
        <v>525</v>
      </c>
      <c r="F157" s="22"/>
      <c r="G157" s="24" t="s">
        <v>239</v>
      </c>
      <c r="H157" s="245" t="s">
        <v>107</v>
      </c>
      <c r="I157" s="24" t="s">
        <v>526</v>
      </c>
      <c r="J157" s="100" t="s">
        <v>527</v>
      </c>
    </row>
    <row r="158" spans="2:10" ht="311.25" customHeight="1">
      <c r="B158" s="245" t="s">
        <v>504</v>
      </c>
      <c r="C158" s="24" t="s">
        <v>528</v>
      </c>
      <c r="D158" s="24" t="s">
        <v>529</v>
      </c>
      <c r="E158" s="24" t="s">
        <v>530</v>
      </c>
      <c r="F158" s="22"/>
      <c r="G158" s="24" t="s">
        <v>239</v>
      </c>
      <c r="H158" s="245" t="s">
        <v>107</v>
      </c>
      <c r="I158" s="24" t="s">
        <v>531</v>
      </c>
      <c r="J158" s="100" t="s">
        <v>532</v>
      </c>
    </row>
    <row r="159" spans="2:10" ht="18" customHeight="1">
      <c r="B159" s="75" t="s">
        <v>533</v>
      </c>
      <c r="C159" s="75"/>
      <c r="D159" s="74"/>
      <c r="E159" s="74"/>
      <c r="F159" s="74"/>
      <c r="G159" s="74"/>
      <c r="H159" s="74"/>
      <c r="I159" s="141" t="s">
        <v>534</v>
      </c>
      <c r="J159" s="328"/>
    </row>
    <row r="160" spans="2:10" ht="306" customHeight="1">
      <c r="B160" s="84" t="s">
        <v>179</v>
      </c>
      <c r="C160" s="57" t="s">
        <v>185</v>
      </c>
      <c r="D160" s="24" t="s">
        <v>186</v>
      </c>
      <c r="E160" s="24" t="s">
        <v>187</v>
      </c>
      <c r="F160" s="22" t="s">
        <v>1146</v>
      </c>
      <c r="G160" s="24"/>
      <c r="H160" s="24"/>
      <c r="I160" s="24"/>
      <c r="J160" s="245"/>
    </row>
    <row r="161" spans="2:10" ht="123" customHeight="1">
      <c r="B161" s="245" t="s">
        <v>291</v>
      </c>
      <c r="C161" s="309" t="s">
        <v>535</v>
      </c>
      <c r="D161" s="309" t="s">
        <v>536</v>
      </c>
      <c r="E161" s="309" t="s">
        <v>537</v>
      </c>
      <c r="F161" s="309" t="s">
        <v>1147</v>
      </c>
      <c r="G161" s="309"/>
      <c r="H161" s="309"/>
      <c r="I161" s="24"/>
      <c r="J161" s="245"/>
    </row>
    <row r="162" spans="2:10" ht="18.75" customHeight="1">
      <c r="B162" s="76" t="s">
        <v>538</v>
      </c>
      <c r="C162" s="76"/>
      <c r="D162" s="69"/>
      <c r="E162" s="69"/>
      <c r="F162" s="69"/>
      <c r="G162" s="69"/>
      <c r="H162" s="69"/>
      <c r="I162" s="69"/>
      <c r="J162" s="328"/>
    </row>
    <row r="163" spans="2:10" ht="303.75" customHeight="1">
      <c r="B163" s="84" t="s">
        <v>179</v>
      </c>
      <c r="C163" s="57" t="s">
        <v>185</v>
      </c>
      <c r="D163" s="24" t="s">
        <v>186</v>
      </c>
      <c r="E163" s="24" t="s">
        <v>187</v>
      </c>
      <c r="F163" s="22" t="s">
        <v>987</v>
      </c>
      <c r="G163" s="24"/>
      <c r="H163" s="24"/>
      <c r="I163" s="24"/>
      <c r="J163" s="245"/>
    </row>
    <row r="164" spans="2:10" ht="51">
      <c r="B164" s="330" t="s">
        <v>291</v>
      </c>
      <c r="C164" s="309" t="s">
        <v>539</v>
      </c>
      <c r="D164" s="309" t="s">
        <v>540</v>
      </c>
      <c r="E164" s="309" t="s">
        <v>541</v>
      </c>
      <c r="F164" s="309" t="s">
        <v>988</v>
      </c>
      <c r="G164" s="309" t="s">
        <v>542</v>
      </c>
      <c r="H164" s="309" t="s">
        <v>107</v>
      </c>
      <c r="I164" s="24" t="s">
        <v>543</v>
      </c>
      <c r="J164" s="245"/>
    </row>
    <row r="165" spans="2:10" ht="150" customHeight="1">
      <c r="B165" s="79" t="s">
        <v>295</v>
      </c>
      <c r="C165" s="274" t="str">
        <f>J165</f>
        <v>12.13.4</v>
      </c>
      <c r="D165" s="274"/>
      <c r="E165" s="274" t="s">
        <v>1236</v>
      </c>
      <c r="F165" s="26" t="s">
        <v>1148</v>
      </c>
      <c r="G165" s="267"/>
      <c r="H165" s="267"/>
      <c r="I165" s="267"/>
      <c r="J165" s="332" t="s">
        <v>599</v>
      </c>
    </row>
    <row r="166" spans="2:10" s="9" customFormat="1" ht="22.5" customHeight="1">
      <c r="B166" s="86" t="s">
        <v>544</v>
      </c>
      <c r="C166" s="333"/>
      <c r="D166" s="87"/>
      <c r="E166" s="87"/>
      <c r="F166" s="87"/>
      <c r="G166" s="87"/>
      <c r="H166" s="87"/>
      <c r="I166" s="87"/>
      <c r="J166" s="318"/>
    </row>
    <row r="167" spans="2:10" ht="305.25" customHeight="1">
      <c r="B167" s="84" t="s">
        <v>179</v>
      </c>
      <c r="C167" s="57" t="s">
        <v>185</v>
      </c>
      <c r="D167" s="24" t="s">
        <v>186</v>
      </c>
      <c r="E167" s="24" t="s">
        <v>187</v>
      </c>
      <c r="F167" s="22" t="s">
        <v>1149</v>
      </c>
      <c r="G167" s="24"/>
      <c r="H167" s="24"/>
      <c r="I167" s="24"/>
      <c r="J167" s="245" t="s">
        <v>545</v>
      </c>
    </row>
    <row r="168" spans="2:10" ht="103.5" customHeight="1">
      <c r="B168" s="245" t="s">
        <v>235</v>
      </c>
      <c r="C168" s="24" t="s">
        <v>546</v>
      </c>
      <c r="D168" s="24" t="s">
        <v>547</v>
      </c>
      <c r="E168" s="24" t="s">
        <v>548</v>
      </c>
      <c r="F168" s="22" t="s">
        <v>1150</v>
      </c>
      <c r="G168" s="24"/>
      <c r="H168" s="24"/>
      <c r="I168" s="24"/>
      <c r="J168" s="245" t="s">
        <v>549</v>
      </c>
    </row>
    <row r="169" spans="2:10" ht="311.25" customHeight="1">
      <c r="B169" s="245" t="s">
        <v>550</v>
      </c>
      <c r="C169" s="24" t="s">
        <v>551</v>
      </c>
      <c r="D169" s="24" t="s">
        <v>552</v>
      </c>
      <c r="E169" s="24" t="s">
        <v>553</v>
      </c>
      <c r="F169" s="22" t="s">
        <v>910</v>
      </c>
      <c r="G169" s="24" t="s">
        <v>554</v>
      </c>
      <c r="H169" s="24" t="s">
        <v>107</v>
      </c>
      <c r="I169" s="24" t="s">
        <v>555</v>
      </c>
      <c r="J169" s="100" t="s">
        <v>556</v>
      </c>
    </row>
    <row r="170" spans="2:10" ht="76.5" customHeight="1">
      <c r="B170" s="245" t="s">
        <v>550</v>
      </c>
      <c r="C170" s="24" t="s">
        <v>557</v>
      </c>
      <c r="D170" s="24" t="s">
        <v>558</v>
      </c>
      <c r="E170" s="24" t="s">
        <v>559</v>
      </c>
      <c r="F170" s="22"/>
      <c r="G170" s="24" t="s">
        <v>239</v>
      </c>
      <c r="H170" s="245" t="s">
        <v>107</v>
      </c>
      <c r="I170" s="24" t="s">
        <v>560</v>
      </c>
      <c r="J170" s="100" t="s">
        <v>561</v>
      </c>
    </row>
    <row r="171" spans="2:10" ht="108" customHeight="1">
      <c r="B171" s="245" t="s">
        <v>550</v>
      </c>
      <c r="C171" s="24" t="s">
        <v>562</v>
      </c>
      <c r="D171" s="24" t="s">
        <v>563</v>
      </c>
      <c r="E171" s="24" t="s">
        <v>564</v>
      </c>
      <c r="F171" s="22" t="s">
        <v>989</v>
      </c>
      <c r="G171" s="24"/>
      <c r="H171" s="245"/>
      <c r="I171" s="24"/>
      <c r="J171" s="100" t="s">
        <v>565</v>
      </c>
    </row>
    <row r="172" spans="2:10" ht="135" customHeight="1">
      <c r="B172" s="245" t="s">
        <v>550</v>
      </c>
      <c r="C172" s="24" t="s">
        <v>566</v>
      </c>
      <c r="D172" s="24" t="s">
        <v>567</v>
      </c>
      <c r="E172" s="24" t="s">
        <v>568</v>
      </c>
      <c r="F172" s="22" t="s">
        <v>1151</v>
      </c>
      <c r="G172" s="24"/>
      <c r="H172" s="24"/>
      <c r="I172" s="24"/>
      <c r="J172" s="245"/>
    </row>
    <row r="173" spans="2:10" ht="105.75" customHeight="1">
      <c r="B173" s="245" t="s">
        <v>550</v>
      </c>
      <c r="C173" s="24" t="s">
        <v>569</v>
      </c>
      <c r="D173" s="24" t="s">
        <v>570</v>
      </c>
      <c r="E173" s="24" t="s">
        <v>571</v>
      </c>
      <c r="F173" s="22"/>
      <c r="G173" s="24" t="s">
        <v>239</v>
      </c>
      <c r="H173" s="245" t="s">
        <v>107</v>
      </c>
      <c r="I173" s="26" t="s">
        <v>572</v>
      </c>
      <c r="J173" s="245"/>
    </row>
    <row r="174" spans="2:10" ht="300.75" customHeight="1">
      <c r="B174" s="245" t="s">
        <v>497</v>
      </c>
      <c r="C174" s="24" t="s">
        <v>573</v>
      </c>
      <c r="D174" s="24" t="s">
        <v>574</v>
      </c>
      <c r="E174" s="24" t="s">
        <v>990</v>
      </c>
      <c r="F174" s="22" t="s">
        <v>911</v>
      </c>
      <c r="G174" s="24"/>
      <c r="H174" s="24"/>
      <c r="I174" s="24"/>
      <c r="J174" s="100" t="s">
        <v>575</v>
      </c>
    </row>
    <row r="175" spans="2:10" ht="249.75" customHeight="1">
      <c r="B175" s="245" t="s">
        <v>497</v>
      </c>
      <c r="C175" s="24" t="s">
        <v>576</v>
      </c>
      <c r="D175" s="24" t="s">
        <v>577</v>
      </c>
      <c r="E175" s="24" t="s">
        <v>578</v>
      </c>
      <c r="F175" s="22" t="s">
        <v>912</v>
      </c>
      <c r="G175" s="24"/>
      <c r="H175" s="24"/>
      <c r="I175" s="24"/>
      <c r="J175" s="100" t="s">
        <v>579</v>
      </c>
    </row>
    <row r="176" spans="2:10" ht="227.25" customHeight="1">
      <c r="B176" s="245" t="s">
        <v>497</v>
      </c>
      <c r="C176" s="24" t="s">
        <v>580</v>
      </c>
      <c r="D176" s="24" t="s">
        <v>581</v>
      </c>
      <c r="E176" s="24" t="s">
        <v>582</v>
      </c>
      <c r="F176" s="22" t="s">
        <v>913</v>
      </c>
      <c r="G176" s="24" t="s">
        <v>583</v>
      </c>
      <c r="H176" s="24" t="s">
        <v>107</v>
      </c>
      <c r="I176" s="24" t="s">
        <v>584</v>
      </c>
      <c r="J176" s="100" t="s">
        <v>585</v>
      </c>
    </row>
    <row r="177" spans="2:10" ht="108.75" customHeight="1">
      <c r="B177" s="245" t="s">
        <v>497</v>
      </c>
      <c r="C177" s="24" t="s">
        <v>586</v>
      </c>
      <c r="D177" s="24" t="s">
        <v>587</v>
      </c>
      <c r="E177" s="24" t="s">
        <v>588</v>
      </c>
      <c r="F177" s="22" t="s">
        <v>914</v>
      </c>
      <c r="G177" s="24"/>
      <c r="H177" s="24"/>
      <c r="I177" s="24"/>
      <c r="J177" s="100" t="s">
        <v>589</v>
      </c>
    </row>
    <row r="178" spans="2:10" ht="135.75" customHeight="1">
      <c r="B178" s="245" t="s">
        <v>497</v>
      </c>
      <c r="C178" s="24" t="s">
        <v>590</v>
      </c>
      <c r="D178" s="24" t="s">
        <v>591</v>
      </c>
      <c r="E178" s="24" t="s">
        <v>592</v>
      </c>
      <c r="F178" s="22" t="s">
        <v>1152</v>
      </c>
      <c r="G178" s="24"/>
      <c r="H178" s="24"/>
      <c r="I178" s="24"/>
      <c r="J178" s="100" t="s">
        <v>593</v>
      </c>
    </row>
    <row r="179" spans="2:10" ht="104.25" customHeight="1">
      <c r="B179" s="245" t="s">
        <v>497</v>
      </c>
      <c r="C179" s="24" t="s">
        <v>594</v>
      </c>
      <c r="D179" s="24" t="s">
        <v>595</v>
      </c>
      <c r="E179" s="24" t="s">
        <v>596</v>
      </c>
      <c r="F179" s="22"/>
      <c r="G179" s="24" t="s">
        <v>239</v>
      </c>
      <c r="H179" s="24" t="s">
        <v>107</v>
      </c>
      <c r="I179" s="24" t="s">
        <v>998</v>
      </c>
      <c r="J179" s="100"/>
    </row>
    <row r="180" spans="2:10" ht="48.75" customHeight="1" thickBot="1">
      <c r="B180" s="80" t="s">
        <v>295</v>
      </c>
      <c r="C180" s="273" t="str">
        <f>J180</f>
        <v>12.13.3</v>
      </c>
      <c r="D180" s="273"/>
      <c r="E180" s="273" t="s">
        <v>597</v>
      </c>
      <c r="F180" s="273" t="s">
        <v>1153</v>
      </c>
      <c r="G180" s="273"/>
      <c r="H180" s="273"/>
      <c r="I180" s="273"/>
      <c r="J180" s="83" t="s">
        <v>598</v>
      </c>
    </row>
    <row r="181" spans="2:10" ht="12.75" customHeight="1"/>
    <row r="182" spans="2:10" ht="12.75" customHeight="1"/>
  </sheetData>
  <sheetProtection algorithmName="SHA-512" hashValue="cRjIPckq5k5qtOBiQ0L5EavywHlLlxk/RO7xbOW/WwANzEtP20+Hzrcwkj4WpUxkwysM8y/Ur4djSE8yUC+ZjQ==" saltValue="uTf576hFzDrm9Kir5d3XDw==" spinCount="100000" sheet="1" objects="1" scenarios="1"/>
  <mergeCells count="7">
    <mergeCell ref="J11:J12"/>
    <mergeCell ref="G11:I11"/>
    <mergeCell ref="C59:D59"/>
    <mergeCell ref="C12:D12"/>
    <mergeCell ref="C51:D51"/>
    <mergeCell ref="G50:I50"/>
    <mergeCell ref="G58:I58"/>
  </mergeCells>
  <phoneticPr fontId="39" type="noConversion"/>
  <pageMargins left="0.70866141732283472" right="0.70866141732283472" top="0.74803149606299213" bottom="0.74803149606299213" header="0.31496062992125984" footer="0.31496062992125984"/>
  <pageSetup paperSize="8" scale="36" fitToHeight="7" orientation="portrait" r:id="rId1"/>
  <rowBreaks count="7" manualBreakCount="7">
    <brk id="27" max="9" man="1"/>
    <brk id="46" max="9" man="1"/>
    <brk id="75" max="9" man="1"/>
    <brk id="100" max="9" man="1"/>
    <brk id="121" max="9" man="1"/>
    <brk id="142" max="9" man="1"/>
    <brk id="161"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8E4EC2-EB29-417A-A7CA-1627565FB455}">
          <x14:formula1>
            <xm:f>'(Hidden - Lookup Tables)'!$B$3:$B$7</xm:f>
          </x14:formula1>
          <xm:sqref>H14:H20</xm:sqref>
        </x14:dataValidation>
        <x14:dataValidation type="list" allowBlank="1" showInputMessage="1" showErrorMessage="1" xr:uid="{D2D650C6-AEA7-4678-8632-71AEB1665092}">
          <x14:formula1>
            <xm:f>'(Hidden - Lookup Tables)'!$B$3:$B$6</xm:f>
          </x14:formula1>
          <xm:sqref>H21 H23:H49 H52:H57 H60:H180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4CBC0-746D-41A3-A864-8D1E3968C610}">
  <sheetPr codeName="Sheet38">
    <tabColor theme="2"/>
    <pageSetUpPr fitToPage="1"/>
  </sheetPr>
  <dimension ref="A1:G26"/>
  <sheetViews>
    <sheetView showGridLines="0" zoomScaleNormal="100" zoomScaleSheetLayoutView="55" workbookViewId="0"/>
  </sheetViews>
  <sheetFormatPr defaultColWidth="0" defaultRowHeight="12.75" zeroHeight="1"/>
  <cols>
    <col min="1" max="1" width="3.42578125" customWidth="1"/>
    <col min="2" max="2" width="20.140625" customWidth="1"/>
    <col min="3" max="3" width="45.5703125" customWidth="1"/>
    <col min="4" max="4" width="56.85546875" customWidth="1"/>
    <col min="5" max="5" width="97.5703125" customWidth="1"/>
    <col min="6" max="6" width="12.28515625" style="51" customWidth="1"/>
    <col min="7" max="7" width="57.85546875" hidden="1" customWidth="1"/>
    <col min="8" max="16384" width="9" hidden="1"/>
  </cols>
  <sheetData>
    <row r="1" spans="2:7"/>
    <row r="2" spans="2:7">
      <c r="E2" s="21" t="s">
        <v>820</v>
      </c>
      <c r="G2" s="21"/>
    </row>
    <row r="3" spans="2:7"/>
    <row r="4" spans="2:7"/>
    <row r="5" spans="2:7"/>
    <row r="6" spans="2:7" ht="20.25">
      <c r="B6" s="4" t="s">
        <v>1017</v>
      </c>
      <c r="C6" s="4"/>
      <c r="D6" s="6"/>
      <c r="E6" s="6"/>
      <c r="F6" s="130"/>
    </row>
    <row r="7" spans="2:7" ht="9" customHeight="1">
      <c r="B7" s="5"/>
      <c r="C7" s="5"/>
      <c r="D7" s="41"/>
      <c r="E7" s="6"/>
      <c r="F7" s="130"/>
    </row>
    <row r="8" spans="2:7" ht="9" customHeight="1">
      <c r="B8" s="12"/>
      <c r="C8" s="5"/>
      <c r="D8" s="41"/>
      <c r="E8" s="6"/>
      <c r="F8" s="130"/>
    </row>
    <row r="9" spans="2:7" ht="63.6" customHeight="1">
      <c r="B9" s="355" t="s">
        <v>1018</v>
      </c>
      <c r="C9" s="355"/>
      <c r="D9" s="355"/>
      <c r="E9" s="355"/>
      <c r="F9" s="139"/>
      <c r="G9" s="137"/>
    </row>
    <row r="10" spans="2:7">
      <c r="B10" s="129"/>
      <c r="C10" s="129"/>
      <c r="D10" s="129"/>
      <c r="E10" s="129"/>
      <c r="F10" s="131"/>
      <c r="G10" s="129"/>
    </row>
    <row r="11" spans="2:7" s="128" customFormat="1" ht="25.5" customHeight="1" thickBot="1">
      <c r="B11" s="362" t="s">
        <v>730</v>
      </c>
      <c r="C11" s="362"/>
      <c r="D11" s="132" t="s">
        <v>731</v>
      </c>
      <c r="E11" s="133" t="s">
        <v>732</v>
      </c>
    </row>
    <row r="12" spans="2:7" s="19" customFormat="1" ht="69.599999999999994" customHeight="1" thickTop="1">
      <c r="B12" s="363" t="s">
        <v>108</v>
      </c>
      <c r="C12" s="364" t="s">
        <v>733</v>
      </c>
      <c r="D12" s="134" t="s">
        <v>734</v>
      </c>
      <c r="E12" s="334" t="s">
        <v>1154</v>
      </c>
    </row>
    <row r="13" spans="2:7" s="19" customFormat="1" ht="42.75" customHeight="1">
      <c r="B13" s="358"/>
      <c r="C13" s="360"/>
      <c r="D13" s="135" t="s">
        <v>735</v>
      </c>
      <c r="E13" s="335" t="s">
        <v>1155</v>
      </c>
    </row>
    <row r="14" spans="2:7" s="19" customFormat="1" ht="149.25" customHeight="1">
      <c r="B14" s="358" t="s">
        <v>736</v>
      </c>
      <c r="C14" s="360" t="s">
        <v>737</v>
      </c>
      <c r="D14" s="135" t="s">
        <v>738</v>
      </c>
      <c r="E14" s="335" t="s">
        <v>1157</v>
      </c>
    </row>
    <row r="15" spans="2:7" s="19" customFormat="1" ht="282" customHeight="1">
      <c r="B15" s="358"/>
      <c r="C15" s="360"/>
      <c r="D15" s="135" t="s">
        <v>739</v>
      </c>
      <c r="E15" s="335" t="s">
        <v>1242</v>
      </c>
    </row>
    <row r="16" spans="2:7" s="19" customFormat="1" ht="93.6" customHeight="1">
      <c r="B16" s="358"/>
      <c r="C16" s="360"/>
      <c r="D16" s="135" t="s">
        <v>740</v>
      </c>
      <c r="E16" s="27" t="s">
        <v>1156</v>
      </c>
    </row>
    <row r="17" spans="2:5" s="19" customFormat="1" ht="118.5" customHeight="1">
      <c r="B17" s="356" t="s">
        <v>741</v>
      </c>
      <c r="C17" s="357" t="s">
        <v>742</v>
      </c>
      <c r="D17" s="135" t="s">
        <v>743</v>
      </c>
      <c r="E17" s="27" t="s">
        <v>1158</v>
      </c>
    </row>
    <row r="18" spans="2:5" s="19" customFormat="1" ht="82.5" customHeight="1">
      <c r="B18" s="356"/>
      <c r="C18" s="357"/>
      <c r="D18" s="135" t="s">
        <v>744</v>
      </c>
      <c r="E18" s="27" t="s">
        <v>1159</v>
      </c>
    </row>
    <row r="19" spans="2:5" s="19" customFormat="1" ht="116.45" customHeight="1">
      <c r="B19" s="356"/>
      <c r="C19" s="357"/>
      <c r="D19" s="119" t="s">
        <v>745</v>
      </c>
      <c r="E19" s="27" t="s">
        <v>1160</v>
      </c>
    </row>
    <row r="20" spans="2:5" s="19" customFormat="1" ht="120" customHeight="1">
      <c r="B20" s="358" t="s">
        <v>746</v>
      </c>
      <c r="C20" s="360" t="s">
        <v>747</v>
      </c>
      <c r="D20" s="135" t="s">
        <v>748</v>
      </c>
      <c r="E20" s="27" t="s">
        <v>1161</v>
      </c>
    </row>
    <row r="21" spans="2:5" s="19" customFormat="1" ht="74.099999999999994" customHeight="1">
      <c r="B21" s="358"/>
      <c r="C21" s="360"/>
      <c r="D21" s="135" t="s">
        <v>749</v>
      </c>
      <c r="E21" s="27" t="s">
        <v>1162</v>
      </c>
    </row>
    <row r="22" spans="2:5" s="19" customFormat="1" ht="56.45" customHeight="1" thickBot="1">
      <c r="B22" s="359"/>
      <c r="C22" s="361"/>
      <c r="D22" s="136" t="s">
        <v>750</v>
      </c>
      <c r="E22" s="241" t="s">
        <v>1163</v>
      </c>
    </row>
    <row r="23" spans="2:5" s="19" customFormat="1"/>
    <row r="24" spans="2:5" s="19" customFormat="1">
      <c r="B24" s="101" t="s">
        <v>952</v>
      </c>
    </row>
    <row r="25" spans="2:5"/>
    <row r="26" spans="2:5"/>
  </sheetData>
  <sheetProtection algorithmName="SHA-512" hashValue="q9pH0d9ootNRUjHuJwLFvgdDOXJCcmRlTD7c0bTasCPIqd2CmnVuiMRK7oEm9HvyImicubSgFIdliJ8PHJRJIg==" saltValue="N+FTl/SrTQdp6k0YliIGgA==" spinCount="100000" sheet="1" objects="1" scenarios="1"/>
  <mergeCells count="10">
    <mergeCell ref="B9:E9"/>
    <mergeCell ref="B17:B19"/>
    <mergeCell ref="C17:C19"/>
    <mergeCell ref="B20:B22"/>
    <mergeCell ref="C20:C22"/>
    <mergeCell ref="B11:C11"/>
    <mergeCell ref="B12:B13"/>
    <mergeCell ref="C12:C13"/>
    <mergeCell ref="C14:C16"/>
    <mergeCell ref="B14:B16"/>
  </mergeCells>
  <pageMargins left="0.70866141732283472" right="0.70866141732283472" top="0.74803149606299213" bottom="0.74803149606299213" header="0.31496062992125984" footer="0.31496062992125984"/>
  <pageSetup paperSize="8" scale="5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C537A-AD8E-4807-AA18-DE70EE3E33A1}">
  <sheetPr codeName="Sheet33">
    <tabColor theme="2"/>
  </sheetPr>
  <dimension ref="A1:R93"/>
  <sheetViews>
    <sheetView showGridLines="0" zoomScaleNormal="100" zoomScaleSheetLayoutView="70" workbookViewId="0"/>
  </sheetViews>
  <sheetFormatPr defaultColWidth="0" defaultRowHeight="12.75" zeroHeight="1"/>
  <cols>
    <col min="1" max="1" width="3.42578125" style="19" customWidth="1"/>
    <col min="2" max="2" width="46.28515625" style="19" customWidth="1"/>
    <col min="3" max="11" width="13.28515625" style="19" customWidth="1"/>
    <col min="12" max="12" width="74.28515625" style="19" customWidth="1"/>
    <col min="13" max="13" width="5.28515625" style="19" customWidth="1"/>
    <col min="14" max="18" width="0" style="19" hidden="1" customWidth="1"/>
    <col min="19" max="16384" width="9" style="19" hidden="1"/>
  </cols>
  <sheetData>
    <row r="1" spans="2:14" ht="13.35" customHeight="1"/>
    <row r="2" spans="2:14">
      <c r="L2" s="21" t="s">
        <v>820</v>
      </c>
    </row>
    <row r="3" spans="2:14">
      <c r="C3" s="42"/>
      <c r="D3" s="42"/>
      <c r="E3" s="42"/>
      <c r="F3" s="42"/>
      <c r="G3" s="42"/>
      <c r="H3" s="42"/>
      <c r="I3" s="42"/>
      <c r="J3" s="42"/>
    </row>
    <row r="4" spans="2:14" ht="24.75" customHeight="1">
      <c r="L4" s="40"/>
      <c r="M4" s="40"/>
    </row>
    <row r="5" spans="2:14" ht="20.25">
      <c r="B5" s="20" t="s">
        <v>833</v>
      </c>
      <c r="F5" s="176"/>
      <c r="L5" s="45"/>
      <c r="M5" s="45"/>
    </row>
    <row r="6" spans="2:14">
      <c r="B6" s="52"/>
    </row>
    <row r="7" spans="2:14" ht="12.75" customHeight="1"/>
    <row r="8" spans="2:14" ht="162.75" customHeight="1">
      <c r="B8" s="365" t="s">
        <v>918</v>
      </c>
      <c r="C8" s="365"/>
      <c r="D8" s="365"/>
      <c r="E8" s="365"/>
      <c r="F8" s="365"/>
      <c r="G8" s="365"/>
      <c r="H8" s="365"/>
      <c r="I8" s="365"/>
      <c r="J8" s="365"/>
    </row>
    <row r="9" spans="2:14">
      <c r="B9" s="40"/>
      <c r="C9" s="40"/>
      <c r="D9" s="40"/>
      <c r="E9" s="40"/>
      <c r="F9" s="40"/>
      <c r="G9" s="40"/>
      <c r="H9" s="40"/>
      <c r="I9" s="40"/>
      <c r="J9" s="40"/>
      <c r="K9" s="40"/>
      <c r="L9" s="40"/>
    </row>
    <row r="10" spans="2:14" ht="18.75" customHeight="1">
      <c r="B10" s="198" t="s">
        <v>832</v>
      </c>
      <c r="C10" s="40"/>
      <c r="D10" s="40"/>
      <c r="E10" s="40"/>
      <c r="F10" s="40"/>
      <c r="G10" s="40"/>
      <c r="H10" s="40"/>
      <c r="I10" s="40"/>
      <c r="J10" s="40"/>
      <c r="K10" s="40"/>
      <c r="L10" s="40"/>
    </row>
    <row r="11" spans="2:14" ht="12.75" customHeight="1">
      <c r="B11" s="198"/>
      <c r="C11" s="40"/>
      <c r="D11" s="40"/>
      <c r="E11" s="40"/>
      <c r="F11" s="40"/>
      <c r="G11" s="40"/>
      <c r="H11" s="40"/>
      <c r="I11" s="40"/>
      <c r="J11" s="40"/>
      <c r="K11" s="40"/>
      <c r="L11" s="40"/>
    </row>
    <row r="12" spans="2:14" s="49" customFormat="1" ht="27.75" customHeight="1" thickBot="1">
      <c r="B12" s="205" t="s">
        <v>42</v>
      </c>
      <c r="C12" s="205" t="s">
        <v>43</v>
      </c>
      <c r="D12" s="205" t="s">
        <v>44</v>
      </c>
      <c r="E12" s="205" t="s">
        <v>45</v>
      </c>
      <c r="F12" s="205" t="s">
        <v>46</v>
      </c>
      <c r="G12" s="372" t="s">
        <v>831</v>
      </c>
      <c r="H12" s="372"/>
      <c r="I12" s="372" t="s">
        <v>830</v>
      </c>
      <c r="J12" s="372"/>
      <c r="K12" s="204"/>
      <c r="L12" s="204"/>
      <c r="M12" s="204"/>
      <c r="N12" s="204"/>
    </row>
    <row r="13" spans="2:14" ht="14.25" customHeight="1">
      <c r="B13" s="115" t="s">
        <v>826</v>
      </c>
      <c r="C13" s="203">
        <f>27/39</f>
        <v>0.69230769230769229</v>
      </c>
      <c r="D13" s="203">
        <f>4/39</f>
        <v>0.10256410256410256</v>
      </c>
      <c r="E13" s="203" t="s">
        <v>48</v>
      </c>
      <c r="F13" s="203">
        <f>8/39</f>
        <v>0.20512820512820512</v>
      </c>
      <c r="G13" s="202">
        <f>27/31</f>
        <v>0.87096774193548387</v>
      </c>
      <c r="H13" s="202"/>
      <c r="I13" s="367" t="s">
        <v>829</v>
      </c>
      <c r="J13" s="367"/>
      <c r="K13" s="376"/>
      <c r="L13" s="376"/>
      <c r="M13" s="40"/>
      <c r="N13" s="40"/>
    </row>
    <row r="14" spans="2:14" ht="14.25" customHeight="1">
      <c r="B14" s="115" t="s">
        <v>51</v>
      </c>
      <c r="C14" s="203">
        <f>28/39</f>
        <v>0.71794871794871795</v>
      </c>
      <c r="D14" s="203">
        <f>3/39</f>
        <v>7.6923076923076927E-2</v>
      </c>
      <c r="E14" s="203" t="s">
        <v>48</v>
      </c>
      <c r="F14" s="203">
        <f>8/39</f>
        <v>0.20512820512820512</v>
      </c>
      <c r="G14" s="202">
        <f>28/31</f>
        <v>0.90322580645161288</v>
      </c>
      <c r="H14" s="202"/>
      <c r="I14" s="368"/>
      <c r="J14" s="368"/>
      <c r="K14" s="376"/>
      <c r="L14" s="376"/>
      <c r="M14" s="40"/>
      <c r="N14" s="40"/>
    </row>
    <row r="15" spans="2:14" ht="14.25" customHeight="1">
      <c r="B15" s="115" t="s">
        <v>53</v>
      </c>
      <c r="C15" s="203">
        <f>29/39</f>
        <v>0.74358974358974361</v>
      </c>
      <c r="D15" s="203">
        <f>2/39</f>
        <v>5.128205128205128E-2</v>
      </c>
      <c r="E15" s="203" t="s">
        <v>48</v>
      </c>
      <c r="F15" s="203">
        <f>8/39</f>
        <v>0.20512820512820512</v>
      </c>
      <c r="G15" s="366">
        <f>29/31</f>
        <v>0.93548387096774188</v>
      </c>
      <c r="H15" s="366"/>
      <c r="I15" s="369"/>
      <c r="J15" s="369"/>
      <c r="K15" s="376"/>
      <c r="L15" s="376"/>
      <c r="M15" s="40"/>
      <c r="N15" s="40"/>
    </row>
    <row r="16" spans="2:14" ht="14.25" customHeight="1">
      <c r="B16" s="115" t="s">
        <v>47</v>
      </c>
      <c r="C16" s="203">
        <f>30/39</f>
        <v>0.76923076923076927</v>
      </c>
      <c r="D16" s="203">
        <f>1/39</f>
        <v>2.564102564102564E-2</v>
      </c>
      <c r="E16" s="203" t="s">
        <v>48</v>
      </c>
      <c r="F16" s="203">
        <f>8/39</f>
        <v>0.20512820512820512</v>
      </c>
      <c r="G16" s="202">
        <f>30/31</f>
        <v>0.967741935483871</v>
      </c>
      <c r="H16" s="202"/>
      <c r="I16" s="370" t="s">
        <v>1015</v>
      </c>
      <c r="J16" s="370"/>
      <c r="K16" s="376"/>
      <c r="L16" s="376"/>
      <c r="M16" s="40"/>
      <c r="N16" s="40"/>
    </row>
    <row r="17" spans="2:18" ht="14.25" customHeight="1">
      <c r="B17" s="115" t="s">
        <v>50</v>
      </c>
      <c r="C17" s="203">
        <f>29/39</f>
        <v>0.74358974358974361</v>
      </c>
      <c r="D17" s="203">
        <f>1/39</f>
        <v>2.564102564102564E-2</v>
      </c>
      <c r="E17" s="203" t="s">
        <v>48</v>
      </c>
      <c r="F17" s="203">
        <f>9/39</f>
        <v>0.23076923076923078</v>
      </c>
      <c r="G17" s="202">
        <f>29/30</f>
        <v>0.96666666666666667</v>
      </c>
      <c r="H17" s="202"/>
      <c r="I17" s="368"/>
      <c r="J17" s="368"/>
      <c r="K17" s="376"/>
      <c r="L17" s="376"/>
      <c r="M17" s="40"/>
      <c r="N17" s="40"/>
    </row>
    <row r="18" spans="2:18" ht="14.25" customHeight="1">
      <c r="B18" s="115" t="s">
        <v>52</v>
      </c>
      <c r="C18" s="203">
        <f>30/39</f>
        <v>0.76923076923076927</v>
      </c>
      <c r="D18" s="203">
        <f>0/39</f>
        <v>0</v>
      </c>
      <c r="E18" s="203" t="s">
        <v>48</v>
      </c>
      <c r="F18" s="203">
        <f>9/39</f>
        <v>0.23076923076923078</v>
      </c>
      <c r="G18" s="202">
        <f>29/30</f>
        <v>0.96666666666666667</v>
      </c>
      <c r="H18" s="202"/>
      <c r="I18" s="369"/>
      <c r="J18" s="369"/>
      <c r="K18" s="376"/>
      <c r="L18" s="376"/>
      <c r="M18" s="40"/>
      <c r="N18" s="40"/>
    </row>
    <row r="19" spans="2:18" ht="14.25" customHeight="1">
      <c r="B19" s="115" t="s">
        <v>49</v>
      </c>
      <c r="C19" s="203">
        <f>29/39</f>
        <v>0.74358974358974361</v>
      </c>
      <c r="D19" s="203">
        <f>2/39</f>
        <v>5.128205128205128E-2</v>
      </c>
      <c r="E19" s="203" t="s">
        <v>48</v>
      </c>
      <c r="F19" s="203">
        <f>8/39</f>
        <v>0.20512820512820512</v>
      </c>
      <c r="G19" s="202">
        <f>29/31</f>
        <v>0.93548387096774188</v>
      </c>
      <c r="H19" s="202"/>
      <c r="I19" s="370" t="s">
        <v>828</v>
      </c>
      <c r="J19" s="370"/>
      <c r="K19" s="376"/>
      <c r="L19" s="376"/>
      <c r="M19" s="40"/>
      <c r="N19" s="40"/>
    </row>
    <row r="20" spans="2:18" ht="14.25" customHeight="1">
      <c r="B20" s="115" t="s">
        <v>825</v>
      </c>
      <c r="C20" s="203">
        <f>27/39</f>
        <v>0.69230769230769229</v>
      </c>
      <c r="D20" s="203">
        <f>4/39</f>
        <v>0.10256410256410256</v>
      </c>
      <c r="E20" s="203" t="s">
        <v>48</v>
      </c>
      <c r="F20" s="203">
        <f>8/39</f>
        <v>0.20512820512820512</v>
      </c>
      <c r="G20" s="202">
        <f>27/31</f>
        <v>0.87096774193548387</v>
      </c>
      <c r="H20" s="202"/>
      <c r="I20" s="368"/>
      <c r="J20" s="368"/>
      <c r="K20" s="376"/>
      <c r="L20" s="376"/>
      <c r="M20" s="40"/>
      <c r="N20" s="40"/>
    </row>
    <row r="21" spans="2:18" ht="14.25" customHeight="1" thickBot="1">
      <c r="B21" s="43" t="s">
        <v>54</v>
      </c>
      <c r="C21" s="201">
        <f>28/39</f>
        <v>0.71794871794871795</v>
      </c>
      <c r="D21" s="201">
        <f>2/39</f>
        <v>5.128205128205128E-2</v>
      </c>
      <c r="E21" s="201" t="s">
        <v>48</v>
      </c>
      <c r="F21" s="201">
        <f>9/39</f>
        <v>0.23076923076923078</v>
      </c>
      <c r="G21" s="374">
        <f>28/30</f>
        <v>0.93333333333333335</v>
      </c>
      <c r="H21" s="374"/>
      <c r="I21" s="371"/>
      <c r="J21" s="371"/>
      <c r="K21" s="376"/>
      <c r="L21" s="376"/>
      <c r="M21" s="40"/>
      <c r="N21" s="40"/>
    </row>
    <row r="22" spans="2:18" ht="12.75" customHeight="1">
      <c r="B22" s="56"/>
      <c r="C22" s="200"/>
      <c r="D22" s="200"/>
      <c r="E22" s="200"/>
      <c r="F22" s="200"/>
      <c r="G22" s="56"/>
      <c r="H22" s="56"/>
      <c r="I22" s="56"/>
      <c r="J22" s="56"/>
      <c r="K22" s="40"/>
      <c r="L22" s="40"/>
      <c r="M22" s="40"/>
      <c r="N22" s="40"/>
    </row>
    <row r="23" spans="2:18" ht="12.75" customHeight="1">
      <c r="B23" s="199" t="s">
        <v>55</v>
      </c>
      <c r="C23" s="40"/>
      <c r="D23" s="40"/>
      <c r="E23" s="40"/>
      <c r="F23" s="40"/>
      <c r="G23" s="40"/>
      <c r="H23" s="40"/>
      <c r="I23" s="40"/>
      <c r="J23" s="40"/>
      <c r="K23" s="40"/>
      <c r="L23" s="40"/>
      <c r="R23" s="19" t="s">
        <v>58</v>
      </c>
    </row>
    <row r="24" spans="2:18" ht="12.75" customHeight="1">
      <c r="B24" s="40"/>
      <c r="C24" s="40"/>
      <c r="D24" s="40"/>
      <c r="E24" s="40"/>
      <c r="F24" s="40"/>
      <c r="G24" s="40"/>
      <c r="H24" s="40"/>
      <c r="I24" s="40"/>
      <c r="J24" s="40"/>
      <c r="K24" s="40"/>
      <c r="L24" s="40"/>
    </row>
    <row r="25" spans="2:18" ht="12.75" customHeight="1">
      <c r="B25" s="178"/>
      <c r="C25" s="178"/>
      <c r="D25" s="178"/>
      <c r="E25" s="178"/>
      <c r="F25" s="178"/>
      <c r="G25" s="178"/>
      <c r="H25" s="178"/>
      <c r="I25" s="178"/>
      <c r="J25" s="178"/>
      <c r="K25" s="178"/>
      <c r="L25" s="178"/>
    </row>
    <row r="26" spans="2:18" ht="21" customHeight="1">
      <c r="B26" s="198" t="s">
        <v>827</v>
      </c>
      <c r="C26" s="178"/>
      <c r="D26" s="178"/>
      <c r="E26" s="178"/>
      <c r="F26" s="178"/>
      <c r="G26" s="178"/>
      <c r="H26" s="178"/>
      <c r="I26" s="178"/>
      <c r="J26" s="178"/>
      <c r="K26" s="178"/>
      <c r="L26" s="178"/>
    </row>
    <row r="27" spans="2:18">
      <c r="B27" s="178"/>
      <c r="C27" s="178"/>
      <c r="D27" s="178"/>
      <c r="E27" s="178"/>
      <c r="F27" s="178"/>
      <c r="G27" s="178"/>
      <c r="H27" s="178"/>
      <c r="I27" s="178"/>
      <c r="J27" s="178"/>
      <c r="K27" s="178"/>
      <c r="L27" s="178"/>
    </row>
    <row r="28" spans="2:18" ht="12.75" customHeight="1">
      <c r="C28" s="107"/>
      <c r="D28" s="108"/>
      <c r="E28" s="109"/>
      <c r="F28" s="110"/>
      <c r="G28" s="53"/>
      <c r="H28" s="53"/>
      <c r="I28" s="53"/>
      <c r="J28" s="53"/>
      <c r="K28" s="178"/>
      <c r="L28" s="178"/>
    </row>
    <row r="29" spans="2:18" ht="12.75" customHeight="1">
      <c r="C29" s="51"/>
      <c r="D29" s="51"/>
      <c r="E29" s="51"/>
      <c r="F29" s="51"/>
      <c r="G29" s="51"/>
      <c r="H29" s="51"/>
      <c r="I29" s="51"/>
      <c r="J29" s="51"/>
      <c r="K29" s="178"/>
      <c r="L29" s="178"/>
    </row>
    <row r="30" spans="2:18" ht="12.75" customHeight="1">
      <c r="B30"/>
      <c r="C30"/>
      <c r="D30"/>
      <c r="E30"/>
      <c r="F30"/>
      <c r="G30"/>
      <c r="H30"/>
      <c r="I30"/>
      <c r="J30"/>
      <c r="K30"/>
      <c r="L30"/>
    </row>
    <row r="31" spans="2:18" ht="8.25" customHeight="1">
      <c r="B31"/>
      <c r="C31"/>
      <c r="D31"/>
      <c r="E31"/>
      <c r="F31"/>
      <c r="G31"/>
      <c r="H31"/>
      <c r="I31"/>
      <c r="J31"/>
      <c r="K31"/>
      <c r="L31"/>
    </row>
    <row r="32" spans="2:18" ht="26.25" thickBot="1">
      <c r="B32" s="111" t="s">
        <v>9</v>
      </c>
      <c r="C32" s="112" t="s">
        <v>826</v>
      </c>
      <c r="D32" s="112" t="s">
        <v>47</v>
      </c>
      <c r="E32" s="112" t="s">
        <v>49</v>
      </c>
      <c r="F32" s="112" t="s">
        <v>50</v>
      </c>
      <c r="G32" s="112" t="s">
        <v>825</v>
      </c>
      <c r="H32" s="112" t="s">
        <v>56</v>
      </c>
      <c r="I32" s="112" t="s">
        <v>52</v>
      </c>
      <c r="J32" s="112" t="s">
        <v>53</v>
      </c>
      <c r="K32" s="54" t="s">
        <v>54</v>
      </c>
      <c r="L32" s="55" t="s">
        <v>867</v>
      </c>
    </row>
    <row r="33" spans="2:12" s="207" customFormat="1" ht="12.75" customHeight="1" thickTop="1">
      <c r="B33" s="375" t="s">
        <v>12</v>
      </c>
      <c r="C33" s="375"/>
      <c r="D33" s="375"/>
      <c r="E33" s="375"/>
      <c r="F33" s="375"/>
      <c r="G33" s="375"/>
      <c r="H33" s="375"/>
      <c r="I33" s="375"/>
      <c r="J33" s="375"/>
      <c r="K33" s="375"/>
      <c r="L33" s="375"/>
    </row>
    <row r="34" spans="2:12" s="206" customFormat="1" ht="12">
      <c r="B34" s="208" t="s">
        <v>13</v>
      </c>
      <c r="C34" s="209"/>
      <c r="D34" s="209"/>
      <c r="E34" s="209"/>
      <c r="F34" s="209"/>
      <c r="G34" s="209"/>
      <c r="H34" s="209"/>
      <c r="I34" s="209"/>
      <c r="J34" s="209"/>
      <c r="K34" s="209"/>
      <c r="L34" s="209"/>
    </row>
    <row r="35" spans="2:12" s="206" customFormat="1" ht="128.25" customHeight="1">
      <c r="B35" s="210" t="s">
        <v>57</v>
      </c>
      <c r="C35" s="106" t="s">
        <v>58</v>
      </c>
      <c r="D35" s="105" t="s">
        <v>58</v>
      </c>
      <c r="E35" s="105" t="s">
        <v>58</v>
      </c>
      <c r="F35" s="105" t="s">
        <v>58</v>
      </c>
      <c r="G35" s="105" t="s">
        <v>58</v>
      </c>
      <c r="H35" s="105" t="s">
        <v>58</v>
      </c>
      <c r="I35" s="105" t="s">
        <v>58</v>
      </c>
      <c r="J35" s="105" t="s">
        <v>58</v>
      </c>
      <c r="K35" s="105" t="s">
        <v>58</v>
      </c>
      <c r="L35" s="211" t="s">
        <v>1066</v>
      </c>
    </row>
    <row r="36" spans="2:12" s="206" customFormat="1" ht="107.25" customHeight="1">
      <c r="B36" s="212" t="s">
        <v>834</v>
      </c>
      <c r="C36" s="105" t="s">
        <v>58</v>
      </c>
      <c r="D36" s="105" t="s">
        <v>58</v>
      </c>
      <c r="E36" s="105" t="s">
        <v>58</v>
      </c>
      <c r="F36" s="105" t="s">
        <v>58</v>
      </c>
      <c r="G36" s="105" t="s">
        <v>58</v>
      </c>
      <c r="H36" s="105" t="s">
        <v>58</v>
      </c>
      <c r="I36" s="105" t="s">
        <v>58</v>
      </c>
      <c r="J36" s="105" t="s">
        <v>58</v>
      </c>
      <c r="K36" s="105" t="s">
        <v>58</v>
      </c>
      <c r="L36" s="213" t="s">
        <v>868</v>
      </c>
    </row>
    <row r="37" spans="2:12" s="206" customFormat="1" ht="135" customHeight="1">
      <c r="B37" s="214" t="s">
        <v>835</v>
      </c>
      <c r="C37" s="104" t="str">
        <f t="shared" ref="C37:J39" si="0">CHAR(85)</f>
        <v>U</v>
      </c>
      <c r="D37" s="104" t="str">
        <f t="shared" si="0"/>
        <v>U</v>
      </c>
      <c r="E37" s="104" t="str">
        <f t="shared" si="0"/>
        <v>U</v>
      </c>
      <c r="F37" s="104" t="str">
        <f t="shared" si="0"/>
        <v>U</v>
      </c>
      <c r="G37" s="104" t="str">
        <f t="shared" si="0"/>
        <v>U</v>
      </c>
      <c r="H37" s="104" t="str">
        <f t="shared" si="0"/>
        <v>U</v>
      </c>
      <c r="I37" s="104" t="str">
        <f t="shared" si="0"/>
        <v>U</v>
      </c>
      <c r="J37" s="104" t="str">
        <f t="shared" si="0"/>
        <v>U</v>
      </c>
      <c r="K37" s="105" t="s">
        <v>58</v>
      </c>
      <c r="L37" s="213" t="s">
        <v>1166</v>
      </c>
    </row>
    <row r="38" spans="2:12" s="206" customFormat="1" ht="156" customHeight="1">
      <c r="B38" s="214" t="s">
        <v>836</v>
      </c>
      <c r="C38" s="104" t="str">
        <f t="shared" si="0"/>
        <v>U</v>
      </c>
      <c r="D38" s="104" t="str">
        <f t="shared" si="0"/>
        <v>U</v>
      </c>
      <c r="E38" s="104" t="str">
        <f t="shared" si="0"/>
        <v>U</v>
      </c>
      <c r="F38" s="104" t="str">
        <f t="shared" si="0"/>
        <v>U</v>
      </c>
      <c r="G38" s="104" t="str">
        <f t="shared" si="0"/>
        <v>U</v>
      </c>
      <c r="H38" s="104" t="str">
        <f t="shared" si="0"/>
        <v>U</v>
      </c>
      <c r="I38" s="104" t="str">
        <f t="shared" si="0"/>
        <v>U</v>
      </c>
      <c r="J38" s="104" t="str">
        <f t="shared" si="0"/>
        <v>U</v>
      </c>
      <c r="K38" s="105" t="s">
        <v>58</v>
      </c>
      <c r="L38" s="213" t="s">
        <v>869</v>
      </c>
    </row>
    <row r="39" spans="2:12" s="206" customFormat="1" ht="147.75" customHeight="1">
      <c r="B39" s="214" t="s">
        <v>837</v>
      </c>
      <c r="C39" s="104" t="str">
        <f t="shared" si="0"/>
        <v>U</v>
      </c>
      <c r="D39" s="104" t="str">
        <f t="shared" si="0"/>
        <v>U</v>
      </c>
      <c r="E39" s="104" t="str">
        <f t="shared" si="0"/>
        <v>U</v>
      </c>
      <c r="F39" s="104" t="str">
        <f t="shared" si="0"/>
        <v>U</v>
      </c>
      <c r="G39" s="104" t="str">
        <f t="shared" si="0"/>
        <v>U</v>
      </c>
      <c r="H39" s="104" t="str">
        <f t="shared" si="0"/>
        <v>U</v>
      </c>
      <c r="I39" s="104" t="str">
        <f t="shared" si="0"/>
        <v>U</v>
      </c>
      <c r="J39" s="104" t="str">
        <f t="shared" si="0"/>
        <v>U</v>
      </c>
      <c r="K39" s="105" t="s">
        <v>58</v>
      </c>
      <c r="L39" s="213" t="s">
        <v>1164</v>
      </c>
    </row>
    <row r="40" spans="2:12" s="207" customFormat="1" ht="12">
      <c r="B40" s="373" t="s">
        <v>59</v>
      </c>
      <c r="C40" s="373"/>
      <c r="D40" s="373"/>
      <c r="E40" s="373"/>
      <c r="F40" s="373"/>
      <c r="G40" s="373"/>
      <c r="H40" s="373"/>
      <c r="I40" s="373"/>
      <c r="J40" s="373"/>
      <c r="K40" s="373"/>
      <c r="L40" s="373"/>
    </row>
    <row r="41" spans="2:12" s="207" customFormat="1" ht="12">
      <c r="B41" s="208" t="s">
        <v>16</v>
      </c>
      <c r="C41" s="215"/>
      <c r="D41" s="215"/>
      <c r="E41" s="215"/>
      <c r="F41" s="215"/>
      <c r="G41" s="215"/>
      <c r="H41" s="215"/>
      <c r="I41" s="215"/>
      <c r="J41" s="215"/>
      <c r="K41" s="215"/>
      <c r="L41" s="215"/>
    </row>
    <row r="42" spans="2:12" s="206" customFormat="1" ht="124.5" customHeight="1">
      <c r="B42" s="214" t="s">
        <v>838</v>
      </c>
      <c r="C42" s="104" t="str">
        <f t="shared" ref="C42:J42" si="1">CHAR(85)</f>
        <v>U</v>
      </c>
      <c r="D42" s="104" t="str">
        <f t="shared" si="1"/>
        <v>U</v>
      </c>
      <c r="E42" s="104" t="str">
        <f t="shared" si="1"/>
        <v>U</v>
      </c>
      <c r="F42" s="104" t="str">
        <f t="shared" si="1"/>
        <v>U</v>
      </c>
      <c r="G42" s="104" t="str">
        <f t="shared" si="1"/>
        <v>U</v>
      </c>
      <c r="H42" s="104" t="str">
        <f t="shared" si="1"/>
        <v>U</v>
      </c>
      <c r="I42" s="104" t="str">
        <f t="shared" si="1"/>
        <v>U</v>
      </c>
      <c r="J42" s="104" t="str">
        <f t="shared" si="1"/>
        <v>U</v>
      </c>
      <c r="K42" s="105" t="s">
        <v>58</v>
      </c>
      <c r="L42" s="213" t="s">
        <v>870</v>
      </c>
    </row>
    <row r="43" spans="2:12" s="206" customFormat="1" ht="230.25" customHeight="1">
      <c r="B43" s="214" t="s">
        <v>839</v>
      </c>
      <c r="C43" s="105" t="s">
        <v>58</v>
      </c>
      <c r="D43" s="105" t="s">
        <v>58</v>
      </c>
      <c r="E43" s="105" t="s">
        <v>58</v>
      </c>
      <c r="F43" s="105" t="s">
        <v>58</v>
      </c>
      <c r="G43" s="105" t="s">
        <v>58</v>
      </c>
      <c r="H43" s="105" t="s">
        <v>58</v>
      </c>
      <c r="I43" s="105" t="s">
        <v>58</v>
      </c>
      <c r="J43" s="105" t="s">
        <v>58</v>
      </c>
      <c r="K43" s="105" t="s">
        <v>58</v>
      </c>
      <c r="L43" s="213" t="s">
        <v>1067</v>
      </c>
    </row>
    <row r="44" spans="2:12" s="206" customFormat="1" ht="12">
      <c r="B44" s="373" t="s">
        <v>60</v>
      </c>
      <c r="C44" s="373"/>
      <c r="D44" s="373"/>
      <c r="E44" s="373"/>
      <c r="F44" s="373"/>
      <c r="G44" s="373"/>
      <c r="H44" s="373"/>
      <c r="I44" s="373"/>
      <c r="J44" s="373"/>
      <c r="K44" s="373"/>
      <c r="L44" s="373"/>
    </row>
    <row r="45" spans="2:12" s="206" customFormat="1" ht="12">
      <c r="B45" s="216" t="s">
        <v>19</v>
      </c>
      <c r="C45" s="215"/>
      <c r="D45" s="215"/>
      <c r="E45" s="215"/>
      <c r="F45" s="215"/>
      <c r="G45" s="215"/>
      <c r="H45" s="215"/>
      <c r="I45" s="215"/>
      <c r="J45" s="215"/>
      <c r="K45" s="215"/>
      <c r="L45" s="215"/>
    </row>
    <row r="46" spans="2:12" s="206" customFormat="1" ht="190.5" customHeight="1">
      <c r="B46" s="214" t="s">
        <v>840</v>
      </c>
      <c r="C46" s="105" t="s">
        <v>58</v>
      </c>
      <c r="D46" s="105" t="s">
        <v>58</v>
      </c>
      <c r="E46" s="105" t="s">
        <v>58</v>
      </c>
      <c r="F46" s="105" t="s">
        <v>58</v>
      </c>
      <c r="G46" s="105" t="s">
        <v>58</v>
      </c>
      <c r="H46" s="105" t="s">
        <v>58</v>
      </c>
      <c r="I46" s="105" t="s">
        <v>58</v>
      </c>
      <c r="J46" s="105" t="s">
        <v>58</v>
      </c>
      <c r="K46" s="105" t="s">
        <v>58</v>
      </c>
      <c r="L46" s="217" t="s">
        <v>881</v>
      </c>
    </row>
    <row r="47" spans="2:12" s="206" customFormat="1" ht="93" customHeight="1">
      <c r="B47" s="213" t="s">
        <v>61</v>
      </c>
      <c r="C47" s="105" t="s">
        <v>58</v>
      </c>
      <c r="D47" s="105" t="s">
        <v>58</v>
      </c>
      <c r="E47" s="105" t="s">
        <v>58</v>
      </c>
      <c r="F47" s="105" t="s">
        <v>58</v>
      </c>
      <c r="G47" s="105" t="s">
        <v>58</v>
      </c>
      <c r="H47" s="105" t="s">
        <v>58</v>
      </c>
      <c r="I47" s="105" t="s">
        <v>58</v>
      </c>
      <c r="J47" s="105" t="s">
        <v>58</v>
      </c>
      <c r="K47" s="104" t="str">
        <f>CHAR(85)</f>
        <v>U</v>
      </c>
      <c r="L47" s="213" t="s">
        <v>824</v>
      </c>
    </row>
    <row r="48" spans="2:12" s="206" customFormat="1" ht="247.5" customHeight="1">
      <c r="B48" s="214" t="s">
        <v>62</v>
      </c>
      <c r="C48" s="105" t="s">
        <v>58</v>
      </c>
      <c r="D48" s="105" t="s">
        <v>58</v>
      </c>
      <c r="E48" s="105" t="s">
        <v>58</v>
      </c>
      <c r="F48" s="105" t="s">
        <v>58</v>
      </c>
      <c r="G48" s="105" t="s">
        <v>58</v>
      </c>
      <c r="H48" s="106" t="s">
        <v>58</v>
      </c>
      <c r="I48" s="105" t="s">
        <v>58</v>
      </c>
      <c r="J48" s="105" t="s">
        <v>58</v>
      </c>
      <c r="K48" s="104" t="str">
        <f>CHAR(85)</f>
        <v>U</v>
      </c>
      <c r="L48" s="213" t="s">
        <v>1167</v>
      </c>
    </row>
    <row r="49" spans="1:12" s="206" customFormat="1" ht="106.5" customHeight="1">
      <c r="B49" s="214" t="s">
        <v>841</v>
      </c>
      <c r="C49" s="105" t="s">
        <v>58</v>
      </c>
      <c r="D49" s="105" t="s">
        <v>58</v>
      </c>
      <c r="E49" s="105" t="s">
        <v>58</v>
      </c>
      <c r="F49" s="105" t="s">
        <v>58</v>
      </c>
      <c r="G49" s="105" t="s">
        <v>58</v>
      </c>
      <c r="H49" s="105" t="s">
        <v>58</v>
      </c>
      <c r="I49" s="105" t="s">
        <v>58</v>
      </c>
      <c r="J49" s="105" t="s">
        <v>58</v>
      </c>
      <c r="K49" s="105" t="s">
        <v>58</v>
      </c>
      <c r="L49" s="213" t="s">
        <v>882</v>
      </c>
    </row>
    <row r="50" spans="1:12" s="206" customFormat="1" ht="149.25" customHeight="1">
      <c r="B50" s="214" t="s">
        <v>842</v>
      </c>
      <c r="C50" s="105" t="s">
        <v>58</v>
      </c>
      <c r="D50" s="105" t="s">
        <v>58</v>
      </c>
      <c r="E50" s="105" t="s">
        <v>58</v>
      </c>
      <c r="F50" s="105" t="s">
        <v>58</v>
      </c>
      <c r="G50" s="105" t="s">
        <v>58</v>
      </c>
      <c r="H50" s="105" t="s">
        <v>58</v>
      </c>
      <c r="I50" s="105" t="s">
        <v>58</v>
      </c>
      <c r="J50" s="105" t="s">
        <v>58</v>
      </c>
      <c r="K50" s="105" t="s">
        <v>58</v>
      </c>
      <c r="L50" s="213" t="s">
        <v>883</v>
      </c>
    </row>
    <row r="51" spans="1:12" s="206" customFormat="1" ht="96.75" customHeight="1">
      <c r="B51" s="214" t="s">
        <v>843</v>
      </c>
      <c r="C51" s="105" t="s">
        <v>58</v>
      </c>
      <c r="D51" s="105" t="s">
        <v>58</v>
      </c>
      <c r="E51" s="105" t="s">
        <v>58</v>
      </c>
      <c r="F51" s="105" t="s">
        <v>58</v>
      </c>
      <c r="G51" s="105" t="s">
        <v>58</v>
      </c>
      <c r="H51" s="105" t="s">
        <v>58</v>
      </c>
      <c r="I51" s="105" t="s">
        <v>58</v>
      </c>
      <c r="J51" s="105" t="s">
        <v>58</v>
      </c>
      <c r="K51" s="104" t="str">
        <f>CHAR(85)</f>
        <v>U</v>
      </c>
      <c r="L51" s="213" t="s">
        <v>871</v>
      </c>
    </row>
    <row r="52" spans="1:12" s="206" customFormat="1" ht="122.25" customHeight="1">
      <c r="B52" s="213" t="s">
        <v>63</v>
      </c>
      <c r="C52" s="105" t="s">
        <v>58</v>
      </c>
      <c r="D52" s="105" t="s">
        <v>58</v>
      </c>
      <c r="E52" s="105" t="s">
        <v>58</v>
      </c>
      <c r="F52" s="105" t="s">
        <v>58</v>
      </c>
      <c r="G52" s="105" t="s">
        <v>58</v>
      </c>
      <c r="H52" s="105" t="s">
        <v>58</v>
      </c>
      <c r="I52" s="105" t="s">
        <v>58</v>
      </c>
      <c r="J52" s="105" t="s">
        <v>58</v>
      </c>
      <c r="K52" s="104" t="str">
        <f>CHAR(85)</f>
        <v>U</v>
      </c>
      <c r="L52" s="213" t="s">
        <v>872</v>
      </c>
    </row>
    <row r="53" spans="1:12" s="206" customFormat="1" ht="135" customHeight="1">
      <c r="B53" s="214" t="s">
        <v>844</v>
      </c>
      <c r="C53" s="105" t="s">
        <v>58</v>
      </c>
      <c r="D53" s="105" t="s">
        <v>58</v>
      </c>
      <c r="E53" s="105" t="s">
        <v>58</v>
      </c>
      <c r="F53" s="105" t="s">
        <v>58</v>
      </c>
      <c r="G53" s="105" t="s">
        <v>58</v>
      </c>
      <c r="H53" s="105" t="s">
        <v>58</v>
      </c>
      <c r="I53" s="105" t="s">
        <v>58</v>
      </c>
      <c r="J53" s="105" t="s">
        <v>58</v>
      </c>
      <c r="K53" s="105" t="s">
        <v>58</v>
      </c>
      <c r="L53" s="213" t="s">
        <v>996</v>
      </c>
    </row>
    <row r="54" spans="1:12" s="206" customFormat="1" ht="64.5" customHeight="1">
      <c r="B54" s="218" t="s">
        <v>845</v>
      </c>
      <c r="C54" s="105" t="s">
        <v>58</v>
      </c>
      <c r="D54" s="105" t="s">
        <v>58</v>
      </c>
      <c r="E54" s="105" t="s">
        <v>58</v>
      </c>
      <c r="F54" s="105" t="s">
        <v>58</v>
      </c>
      <c r="G54" s="105" t="s">
        <v>58</v>
      </c>
      <c r="H54" s="105" t="s">
        <v>58</v>
      </c>
      <c r="I54" s="105" t="s">
        <v>58</v>
      </c>
      <c r="J54" s="105" t="s">
        <v>58</v>
      </c>
      <c r="K54" s="105" t="s">
        <v>58</v>
      </c>
      <c r="L54" s="221" t="s">
        <v>1168</v>
      </c>
    </row>
    <row r="55" spans="1:12" s="206" customFormat="1" ht="12">
      <c r="B55" s="373" t="s">
        <v>64</v>
      </c>
      <c r="C55" s="373"/>
      <c r="D55" s="373"/>
      <c r="E55" s="373"/>
      <c r="F55" s="373"/>
      <c r="G55" s="373"/>
      <c r="H55" s="373"/>
      <c r="I55" s="373"/>
      <c r="J55" s="373"/>
      <c r="K55" s="373"/>
      <c r="L55" s="373"/>
    </row>
    <row r="56" spans="1:12" s="206" customFormat="1" ht="12">
      <c r="B56" s="216" t="s">
        <v>22</v>
      </c>
      <c r="C56" s="215"/>
      <c r="D56" s="215"/>
      <c r="E56" s="215"/>
      <c r="F56" s="215"/>
      <c r="G56" s="215"/>
      <c r="H56" s="215"/>
      <c r="I56" s="215"/>
      <c r="J56" s="215"/>
      <c r="K56" s="215"/>
      <c r="L56" s="215"/>
    </row>
    <row r="57" spans="1:12" s="206" customFormat="1" ht="152.25" customHeight="1">
      <c r="B57" s="214" t="s">
        <v>65</v>
      </c>
      <c r="C57" s="105" t="s">
        <v>58</v>
      </c>
      <c r="D57" s="105" t="s">
        <v>58</v>
      </c>
      <c r="E57" s="105" t="s">
        <v>58</v>
      </c>
      <c r="F57" s="105" t="s">
        <v>58</v>
      </c>
      <c r="G57" s="105" t="s">
        <v>58</v>
      </c>
      <c r="H57" s="105" t="s">
        <v>58</v>
      </c>
      <c r="I57" s="105" t="s">
        <v>58</v>
      </c>
      <c r="J57" s="105" t="s">
        <v>58</v>
      </c>
      <c r="K57" s="105" t="s">
        <v>58</v>
      </c>
      <c r="L57" s="213" t="s">
        <v>873</v>
      </c>
    </row>
    <row r="58" spans="1:12" s="206" customFormat="1" ht="162" customHeight="1">
      <c r="A58" s="219"/>
      <c r="B58" s="213" t="s">
        <v>66</v>
      </c>
      <c r="C58" s="105" t="s">
        <v>58</v>
      </c>
      <c r="D58" s="105" t="s">
        <v>58</v>
      </c>
      <c r="E58" s="105" t="s">
        <v>58</v>
      </c>
      <c r="F58" s="105" t="s">
        <v>58</v>
      </c>
      <c r="G58" s="105" t="s">
        <v>58</v>
      </c>
      <c r="H58" s="105" t="s">
        <v>58</v>
      </c>
      <c r="I58" s="105" t="s">
        <v>58</v>
      </c>
      <c r="J58" s="105" t="s">
        <v>58</v>
      </c>
      <c r="K58" s="105" t="s">
        <v>58</v>
      </c>
      <c r="L58" s="213" t="s">
        <v>1014</v>
      </c>
    </row>
    <row r="59" spans="1:12" s="206" customFormat="1" ht="117" customHeight="1">
      <c r="B59" s="214" t="s">
        <v>846</v>
      </c>
      <c r="C59" s="105" t="s">
        <v>58</v>
      </c>
      <c r="D59" s="105" t="s">
        <v>58</v>
      </c>
      <c r="E59" s="105" t="s">
        <v>58</v>
      </c>
      <c r="F59" s="105" t="s">
        <v>58</v>
      </c>
      <c r="G59" s="105" t="s">
        <v>58</v>
      </c>
      <c r="H59" s="105" t="s">
        <v>58</v>
      </c>
      <c r="I59" s="105" t="s">
        <v>58</v>
      </c>
      <c r="J59" s="105" t="s">
        <v>58</v>
      </c>
      <c r="K59" s="104" t="str">
        <f>CHAR(85)</f>
        <v>U</v>
      </c>
      <c r="L59" s="213" t="s">
        <v>874</v>
      </c>
    </row>
    <row r="60" spans="1:12" s="206" customFormat="1" ht="75" customHeight="1">
      <c r="B60" s="214" t="s">
        <v>847</v>
      </c>
      <c r="C60" s="105" t="s">
        <v>58</v>
      </c>
      <c r="D60" s="105" t="s">
        <v>58</v>
      </c>
      <c r="E60" s="105" t="s">
        <v>58</v>
      </c>
      <c r="F60" s="105" t="s">
        <v>58</v>
      </c>
      <c r="G60" s="105" t="s">
        <v>58</v>
      </c>
      <c r="H60" s="105" t="s">
        <v>58</v>
      </c>
      <c r="I60" s="105" t="s">
        <v>58</v>
      </c>
      <c r="J60" s="105" t="s">
        <v>58</v>
      </c>
      <c r="K60" s="104" t="str">
        <f>CHAR(85)</f>
        <v>U</v>
      </c>
      <c r="L60" s="213" t="s">
        <v>875</v>
      </c>
    </row>
    <row r="61" spans="1:12" s="206" customFormat="1" ht="12">
      <c r="B61" s="373" t="s">
        <v>24</v>
      </c>
      <c r="C61" s="373"/>
      <c r="D61" s="373"/>
      <c r="E61" s="373"/>
      <c r="F61" s="373"/>
      <c r="G61" s="373"/>
      <c r="H61" s="373"/>
      <c r="I61" s="373"/>
      <c r="J61" s="373"/>
      <c r="K61" s="373"/>
      <c r="L61" s="373"/>
    </row>
    <row r="62" spans="1:12" s="206" customFormat="1" ht="12">
      <c r="B62" s="216" t="s">
        <v>25</v>
      </c>
      <c r="C62" s="215"/>
      <c r="D62" s="215"/>
      <c r="E62" s="215"/>
      <c r="F62" s="215"/>
      <c r="G62" s="215"/>
      <c r="H62" s="215"/>
      <c r="I62" s="215"/>
      <c r="J62" s="215"/>
      <c r="K62" s="215"/>
      <c r="L62" s="215"/>
    </row>
    <row r="63" spans="1:12" s="206" customFormat="1" ht="225.75" customHeight="1">
      <c r="B63" s="214" t="s">
        <v>848</v>
      </c>
      <c r="C63" s="105" t="s">
        <v>58</v>
      </c>
      <c r="D63" s="105" t="s">
        <v>58</v>
      </c>
      <c r="E63" s="105" t="s">
        <v>58</v>
      </c>
      <c r="F63" s="105" t="s">
        <v>58</v>
      </c>
      <c r="G63" s="105" t="s">
        <v>58</v>
      </c>
      <c r="H63" s="105" t="s">
        <v>58</v>
      </c>
      <c r="I63" s="105" t="s">
        <v>58</v>
      </c>
      <c r="J63" s="105" t="s">
        <v>58</v>
      </c>
      <c r="K63" s="105" t="s">
        <v>58</v>
      </c>
      <c r="L63" s="213" t="s">
        <v>1169</v>
      </c>
    </row>
    <row r="64" spans="1:12" s="206" customFormat="1" ht="222" customHeight="1">
      <c r="B64" s="214" t="s">
        <v>849</v>
      </c>
      <c r="C64" s="106" t="s">
        <v>58</v>
      </c>
      <c r="D64" s="105" t="s">
        <v>58</v>
      </c>
      <c r="E64" s="105" t="s">
        <v>58</v>
      </c>
      <c r="F64" s="105" t="s">
        <v>58</v>
      </c>
      <c r="G64" s="105" t="s">
        <v>58</v>
      </c>
      <c r="H64" s="105" t="s">
        <v>58</v>
      </c>
      <c r="I64" s="105" t="s">
        <v>58</v>
      </c>
      <c r="J64" s="105" t="s">
        <v>58</v>
      </c>
      <c r="K64" s="105" t="s">
        <v>58</v>
      </c>
      <c r="L64" s="213" t="s">
        <v>1064</v>
      </c>
    </row>
    <row r="65" spans="2:12" s="206" customFormat="1" ht="12">
      <c r="B65" s="373" t="s">
        <v>27</v>
      </c>
      <c r="C65" s="373"/>
      <c r="D65" s="373"/>
      <c r="E65" s="373"/>
      <c r="F65" s="373"/>
      <c r="G65" s="373"/>
      <c r="H65" s="373"/>
      <c r="I65" s="373"/>
      <c r="J65" s="373"/>
      <c r="K65" s="373"/>
      <c r="L65" s="373"/>
    </row>
    <row r="66" spans="2:12" s="206" customFormat="1" ht="12">
      <c r="B66" s="216" t="s">
        <v>28</v>
      </c>
      <c r="C66" s="215"/>
      <c r="D66" s="215"/>
      <c r="E66" s="215"/>
      <c r="F66" s="215"/>
      <c r="G66" s="215"/>
      <c r="H66" s="215"/>
      <c r="I66" s="215"/>
      <c r="J66" s="215"/>
      <c r="K66" s="215"/>
      <c r="L66" s="215"/>
    </row>
    <row r="67" spans="2:12" s="206" customFormat="1" ht="119.25" customHeight="1">
      <c r="B67" s="214" t="s">
        <v>850</v>
      </c>
      <c r="C67" s="105" t="s">
        <v>58</v>
      </c>
      <c r="D67" s="105" t="s">
        <v>58</v>
      </c>
      <c r="E67" s="105" t="s">
        <v>58</v>
      </c>
      <c r="F67" s="105" t="s">
        <v>58</v>
      </c>
      <c r="G67" s="105" t="s">
        <v>58</v>
      </c>
      <c r="H67" s="105" t="s">
        <v>58</v>
      </c>
      <c r="I67" s="105" t="s">
        <v>58</v>
      </c>
      <c r="J67" s="105" t="s">
        <v>58</v>
      </c>
      <c r="K67" s="105" t="s">
        <v>58</v>
      </c>
      <c r="L67" s="213" t="s">
        <v>876</v>
      </c>
    </row>
    <row r="68" spans="2:12" s="206" customFormat="1" ht="204">
      <c r="B68" s="214" t="s">
        <v>851</v>
      </c>
      <c r="C68" s="105" t="s">
        <v>58</v>
      </c>
      <c r="D68" s="105" t="s">
        <v>58</v>
      </c>
      <c r="E68" s="105" t="s">
        <v>58</v>
      </c>
      <c r="F68" s="106" t="s">
        <v>58</v>
      </c>
      <c r="G68" s="106" t="s">
        <v>58</v>
      </c>
      <c r="H68" s="105" t="s">
        <v>58</v>
      </c>
      <c r="I68" s="105" t="s">
        <v>58</v>
      </c>
      <c r="J68" s="105" t="s">
        <v>58</v>
      </c>
      <c r="K68" s="105" t="s">
        <v>58</v>
      </c>
      <c r="L68" s="213" t="s">
        <v>1165</v>
      </c>
    </row>
    <row r="69" spans="2:12" s="206" customFormat="1" ht="222.75" customHeight="1">
      <c r="B69" s="214" t="s">
        <v>852</v>
      </c>
      <c r="C69" s="105" t="s">
        <v>58</v>
      </c>
      <c r="D69" s="105" t="s">
        <v>58</v>
      </c>
      <c r="E69" s="106" t="s">
        <v>58</v>
      </c>
      <c r="F69" s="104" t="str">
        <f>CHAR(85)</f>
        <v>U</v>
      </c>
      <c r="G69" s="106" t="s">
        <v>58</v>
      </c>
      <c r="H69" s="106" t="s">
        <v>58</v>
      </c>
      <c r="I69" s="104" t="str">
        <f>CHAR(85)</f>
        <v>U</v>
      </c>
      <c r="J69" s="105" t="s">
        <v>58</v>
      </c>
      <c r="K69" s="106" t="s">
        <v>58</v>
      </c>
      <c r="L69" s="213" t="s">
        <v>1065</v>
      </c>
    </row>
    <row r="70" spans="2:12" s="206" customFormat="1" ht="228">
      <c r="B70" s="214" t="s">
        <v>853</v>
      </c>
      <c r="C70" s="105" t="s">
        <v>58</v>
      </c>
      <c r="D70" s="105" t="s">
        <v>58</v>
      </c>
      <c r="E70" s="105" t="s">
        <v>58</v>
      </c>
      <c r="F70" s="105" t="s">
        <v>58</v>
      </c>
      <c r="G70" s="105" t="s">
        <v>58</v>
      </c>
      <c r="H70" s="105" t="s">
        <v>58</v>
      </c>
      <c r="I70" s="105" t="s">
        <v>58</v>
      </c>
      <c r="J70" s="105" t="s">
        <v>58</v>
      </c>
      <c r="K70" s="104" t="str">
        <f>CHAR(85)</f>
        <v>U</v>
      </c>
      <c r="L70" s="213" t="s">
        <v>1170</v>
      </c>
    </row>
    <row r="71" spans="2:12" s="206" customFormat="1" ht="140.25" customHeight="1">
      <c r="B71" s="214" t="s">
        <v>854</v>
      </c>
      <c r="C71" s="105" t="s">
        <v>58</v>
      </c>
      <c r="D71" s="105" t="s">
        <v>58</v>
      </c>
      <c r="E71" s="105" t="s">
        <v>58</v>
      </c>
      <c r="F71" s="105" t="s">
        <v>58</v>
      </c>
      <c r="G71" s="105" t="s">
        <v>58</v>
      </c>
      <c r="H71" s="105" t="s">
        <v>58</v>
      </c>
      <c r="I71" s="105" t="s">
        <v>58</v>
      </c>
      <c r="J71" s="105" t="s">
        <v>58</v>
      </c>
      <c r="K71" s="105" t="s">
        <v>58</v>
      </c>
      <c r="L71" s="213" t="s">
        <v>1171</v>
      </c>
    </row>
    <row r="72" spans="2:12" s="206" customFormat="1" ht="12">
      <c r="B72" s="373" t="s">
        <v>30</v>
      </c>
      <c r="C72" s="373"/>
      <c r="D72" s="373"/>
      <c r="E72" s="373"/>
      <c r="F72" s="373"/>
      <c r="G72" s="373"/>
      <c r="H72" s="373"/>
      <c r="I72" s="373"/>
      <c r="J72" s="373"/>
      <c r="K72" s="373"/>
      <c r="L72" s="373"/>
    </row>
    <row r="73" spans="2:12" s="206" customFormat="1" ht="12">
      <c r="B73" s="216" t="s">
        <v>31</v>
      </c>
      <c r="C73" s="215"/>
      <c r="D73" s="215"/>
      <c r="E73" s="215"/>
      <c r="F73" s="215"/>
      <c r="G73" s="215"/>
      <c r="H73" s="215"/>
      <c r="I73" s="215"/>
      <c r="J73" s="215"/>
      <c r="K73" s="215"/>
      <c r="L73" s="215"/>
    </row>
    <row r="74" spans="2:12" s="206" customFormat="1" ht="72">
      <c r="B74" s="214" t="s">
        <v>855</v>
      </c>
      <c r="C74" s="105" t="s">
        <v>58</v>
      </c>
      <c r="D74" s="105" t="s">
        <v>58</v>
      </c>
      <c r="E74" s="105" t="s">
        <v>58</v>
      </c>
      <c r="F74" s="105" t="s">
        <v>58</v>
      </c>
      <c r="G74" s="105" t="s">
        <v>58</v>
      </c>
      <c r="H74" s="105" t="s">
        <v>58</v>
      </c>
      <c r="I74" s="105" t="s">
        <v>58</v>
      </c>
      <c r="J74" s="105" t="s">
        <v>58</v>
      </c>
      <c r="K74" s="105" t="s">
        <v>58</v>
      </c>
      <c r="L74" s="213" t="s">
        <v>885</v>
      </c>
    </row>
    <row r="75" spans="2:12" s="206" customFormat="1" ht="180">
      <c r="B75" s="214" t="s">
        <v>856</v>
      </c>
      <c r="C75" s="105" t="s">
        <v>58</v>
      </c>
      <c r="D75" s="105" t="s">
        <v>58</v>
      </c>
      <c r="E75" s="105" t="s">
        <v>58</v>
      </c>
      <c r="F75" s="105" t="s">
        <v>58</v>
      </c>
      <c r="G75" s="106" t="s">
        <v>58</v>
      </c>
      <c r="H75" s="105" t="s">
        <v>58</v>
      </c>
      <c r="I75" s="105" t="s">
        <v>58</v>
      </c>
      <c r="J75" s="105" t="s">
        <v>58</v>
      </c>
      <c r="K75" s="105" t="s">
        <v>58</v>
      </c>
      <c r="L75" s="213" t="s">
        <v>1069</v>
      </c>
    </row>
    <row r="76" spans="2:12" s="206" customFormat="1" ht="12">
      <c r="B76" s="373" t="s">
        <v>33</v>
      </c>
      <c r="C76" s="373"/>
      <c r="D76" s="373"/>
      <c r="E76" s="373"/>
      <c r="F76" s="373"/>
      <c r="G76" s="373"/>
      <c r="H76" s="373"/>
      <c r="I76" s="373"/>
      <c r="J76" s="373"/>
      <c r="K76" s="373"/>
      <c r="L76" s="373"/>
    </row>
    <row r="77" spans="2:12" s="206" customFormat="1" ht="12">
      <c r="B77" s="216" t="s">
        <v>34</v>
      </c>
      <c r="C77" s="215"/>
      <c r="D77" s="215"/>
      <c r="E77" s="215"/>
      <c r="F77" s="215"/>
      <c r="G77" s="215"/>
      <c r="H77" s="215"/>
      <c r="I77" s="215"/>
      <c r="J77" s="215"/>
      <c r="K77" s="215"/>
      <c r="L77" s="215"/>
    </row>
    <row r="78" spans="2:12" s="206" customFormat="1" ht="198" customHeight="1">
      <c r="B78" s="214" t="s">
        <v>857</v>
      </c>
      <c r="C78" s="106" t="s">
        <v>58</v>
      </c>
      <c r="D78" s="106" t="s">
        <v>58</v>
      </c>
      <c r="E78" s="106" t="s">
        <v>58</v>
      </c>
      <c r="F78" s="105" t="s">
        <v>58</v>
      </c>
      <c r="G78" s="106" t="s">
        <v>58</v>
      </c>
      <c r="H78" s="106" t="s">
        <v>58</v>
      </c>
      <c r="I78" s="105" t="s">
        <v>58</v>
      </c>
      <c r="J78" s="106" t="s">
        <v>58</v>
      </c>
      <c r="K78" s="106" t="s">
        <v>58</v>
      </c>
      <c r="L78" s="213" t="s">
        <v>1172</v>
      </c>
    </row>
    <row r="79" spans="2:12" s="206" customFormat="1" ht="192">
      <c r="B79" s="214" t="s">
        <v>858</v>
      </c>
      <c r="C79" s="106" t="s">
        <v>58</v>
      </c>
      <c r="D79" s="105" t="s">
        <v>58</v>
      </c>
      <c r="E79" s="105" t="s">
        <v>58</v>
      </c>
      <c r="F79" s="105" t="s">
        <v>58</v>
      </c>
      <c r="G79" s="105" t="s">
        <v>58</v>
      </c>
      <c r="H79" s="105" t="s">
        <v>58</v>
      </c>
      <c r="I79" s="105" t="s">
        <v>58</v>
      </c>
      <c r="J79" s="105" t="s">
        <v>58</v>
      </c>
      <c r="K79" s="105" t="s">
        <v>58</v>
      </c>
      <c r="L79" s="213" t="s">
        <v>1068</v>
      </c>
    </row>
    <row r="80" spans="2:12" s="206" customFormat="1" ht="12">
      <c r="B80" s="373" t="s">
        <v>67</v>
      </c>
      <c r="C80" s="373"/>
      <c r="D80" s="373"/>
      <c r="E80" s="373"/>
      <c r="F80" s="373"/>
      <c r="G80" s="373"/>
      <c r="H80" s="373"/>
      <c r="I80" s="373"/>
      <c r="J80" s="373"/>
      <c r="K80" s="373"/>
      <c r="L80" s="373"/>
    </row>
    <row r="81" spans="2:12" s="206" customFormat="1" ht="12">
      <c r="B81" s="216" t="s">
        <v>37</v>
      </c>
      <c r="C81" s="215"/>
      <c r="D81" s="215"/>
      <c r="E81" s="215"/>
      <c r="F81" s="215"/>
      <c r="G81" s="215"/>
      <c r="H81" s="215"/>
      <c r="I81" s="215"/>
      <c r="J81" s="215"/>
      <c r="K81" s="215"/>
      <c r="L81" s="215"/>
    </row>
    <row r="82" spans="2:12" s="206" customFormat="1" ht="84.75" customHeight="1">
      <c r="B82" s="213" t="s">
        <v>859</v>
      </c>
      <c r="C82" s="105" t="s">
        <v>58</v>
      </c>
      <c r="D82" s="105" t="s">
        <v>58</v>
      </c>
      <c r="E82" s="105" t="s">
        <v>58</v>
      </c>
      <c r="F82" s="105" t="s">
        <v>58</v>
      </c>
      <c r="G82" s="105" t="s">
        <v>58</v>
      </c>
      <c r="H82" s="105" t="s">
        <v>58</v>
      </c>
      <c r="I82" s="105" t="s">
        <v>58</v>
      </c>
      <c r="J82" s="105" t="s">
        <v>58</v>
      </c>
      <c r="K82" s="105" t="s">
        <v>58</v>
      </c>
      <c r="L82" s="213" t="s">
        <v>877</v>
      </c>
    </row>
    <row r="83" spans="2:12" s="206" customFormat="1" ht="189" customHeight="1">
      <c r="B83" s="213" t="s">
        <v>860</v>
      </c>
      <c r="C83" s="105" t="s">
        <v>58</v>
      </c>
      <c r="D83" s="105" t="s">
        <v>58</v>
      </c>
      <c r="E83" s="105" t="s">
        <v>58</v>
      </c>
      <c r="F83" s="105" t="s">
        <v>58</v>
      </c>
      <c r="G83" s="105" t="s">
        <v>58</v>
      </c>
      <c r="H83" s="105" t="s">
        <v>58</v>
      </c>
      <c r="I83" s="105" t="s">
        <v>58</v>
      </c>
      <c r="J83" s="105" t="s">
        <v>58</v>
      </c>
      <c r="K83" s="105" t="s">
        <v>58</v>
      </c>
      <c r="L83" s="213" t="s">
        <v>878</v>
      </c>
    </row>
    <row r="84" spans="2:12" s="206" customFormat="1" ht="187.5" customHeight="1">
      <c r="B84" s="213" t="s">
        <v>861</v>
      </c>
      <c r="C84" s="105" t="s">
        <v>58</v>
      </c>
      <c r="D84" s="105" t="s">
        <v>58</v>
      </c>
      <c r="E84" s="105" t="s">
        <v>58</v>
      </c>
      <c r="F84" s="105" t="s">
        <v>58</v>
      </c>
      <c r="G84" s="105" t="s">
        <v>58</v>
      </c>
      <c r="H84" s="105" t="s">
        <v>58</v>
      </c>
      <c r="I84" s="105" t="s">
        <v>58</v>
      </c>
      <c r="J84" s="105" t="s">
        <v>58</v>
      </c>
      <c r="K84" s="104" t="str">
        <f>CHAR(85)</f>
        <v>U</v>
      </c>
      <c r="L84" s="213" t="s">
        <v>879</v>
      </c>
    </row>
    <row r="85" spans="2:12" s="206" customFormat="1" ht="48">
      <c r="B85" s="213" t="s">
        <v>862</v>
      </c>
      <c r="C85" s="104" t="str">
        <f t="shared" ref="C85:J85" si="2">CHAR(85)</f>
        <v>U</v>
      </c>
      <c r="D85" s="104" t="str">
        <f t="shared" si="2"/>
        <v>U</v>
      </c>
      <c r="E85" s="104" t="str">
        <f t="shared" si="2"/>
        <v>U</v>
      </c>
      <c r="F85" s="104" t="str">
        <f t="shared" si="2"/>
        <v>U</v>
      </c>
      <c r="G85" s="104" t="str">
        <f t="shared" si="2"/>
        <v>U</v>
      </c>
      <c r="H85" s="104" t="str">
        <f t="shared" si="2"/>
        <v>U</v>
      </c>
      <c r="I85" s="104" t="str">
        <f t="shared" si="2"/>
        <v>U</v>
      </c>
      <c r="J85" s="104" t="str">
        <f t="shared" si="2"/>
        <v>U</v>
      </c>
      <c r="K85" s="104" t="str">
        <f>CHAR(85)</f>
        <v>U</v>
      </c>
      <c r="L85" s="213" t="s">
        <v>68</v>
      </c>
    </row>
    <row r="86" spans="2:12" s="206" customFormat="1" ht="12">
      <c r="B86" s="373" t="s">
        <v>70</v>
      </c>
      <c r="C86" s="373"/>
      <c r="D86" s="373"/>
      <c r="E86" s="373"/>
      <c r="F86" s="373"/>
      <c r="G86" s="373"/>
      <c r="H86" s="373"/>
      <c r="I86" s="373"/>
      <c r="J86" s="373"/>
      <c r="K86" s="373"/>
      <c r="L86" s="373"/>
    </row>
    <row r="87" spans="2:12" s="206" customFormat="1" ht="12">
      <c r="B87" s="216" t="s">
        <v>40</v>
      </c>
      <c r="C87" s="215"/>
      <c r="D87" s="215"/>
      <c r="E87" s="215"/>
      <c r="F87" s="215"/>
      <c r="G87" s="215"/>
      <c r="H87" s="215"/>
      <c r="I87" s="215"/>
      <c r="J87" s="215"/>
      <c r="K87" s="215"/>
      <c r="L87" s="215"/>
    </row>
    <row r="88" spans="2:12" s="206" customFormat="1" ht="80.25" customHeight="1">
      <c r="B88" s="213" t="s">
        <v>863</v>
      </c>
      <c r="C88" s="104" t="str">
        <f t="shared" ref="C88:J88" si="3">CHAR(85)</f>
        <v>U</v>
      </c>
      <c r="D88" s="104" t="str">
        <f t="shared" si="3"/>
        <v>U</v>
      </c>
      <c r="E88" s="104" t="str">
        <f t="shared" si="3"/>
        <v>U</v>
      </c>
      <c r="F88" s="104" t="str">
        <f t="shared" si="3"/>
        <v>U</v>
      </c>
      <c r="G88" s="104" t="str">
        <f t="shared" si="3"/>
        <v>U</v>
      </c>
      <c r="H88" s="104" t="str">
        <f t="shared" si="3"/>
        <v>U</v>
      </c>
      <c r="I88" s="104" t="str">
        <f t="shared" si="3"/>
        <v>U</v>
      </c>
      <c r="J88" s="104" t="str">
        <f t="shared" si="3"/>
        <v>U</v>
      </c>
      <c r="K88" s="105" t="s">
        <v>58</v>
      </c>
      <c r="L88" s="213" t="s">
        <v>880</v>
      </c>
    </row>
    <row r="89" spans="2:12" s="206" customFormat="1" ht="156">
      <c r="B89" s="213" t="s">
        <v>864</v>
      </c>
      <c r="C89" s="105" t="s">
        <v>58</v>
      </c>
      <c r="D89" s="105" t="s">
        <v>58</v>
      </c>
      <c r="E89" s="105" t="s">
        <v>58</v>
      </c>
      <c r="F89" s="105" t="s">
        <v>58</v>
      </c>
      <c r="G89" s="105" t="s">
        <v>58</v>
      </c>
      <c r="H89" s="105" t="s">
        <v>58</v>
      </c>
      <c r="I89" s="105" t="s">
        <v>58</v>
      </c>
      <c r="J89" s="105" t="s">
        <v>58</v>
      </c>
      <c r="K89" s="105" t="s">
        <v>58</v>
      </c>
      <c r="L89" s="213" t="s">
        <v>1173</v>
      </c>
    </row>
    <row r="90" spans="2:12" s="206" customFormat="1" ht="36">
      <c r="B90" s="214" t="s">
        <v>865</v>
      </c>
      <c r="C90" s="104" t="str">
        <f t="shared" ref="C90:J91" si="4">CHAR(85)</f>
        <v>U</v>
      </c>
      <c r="D90" s="104" t="str">
        <f t="shared" si="4"/>
        <v>U</v>
      </c>
      <c r="E90" s="104" t="str">
        <f t="shared" si="4"/>
        <v>U</v>
      </c>
      <c r="F90" s="104" t="str">
        <f t="shared" si="4"/>
        <v>U</v>
      </c>
      <c r="G90" s="104" t="str">
        <f t="shared" si="4"/>
        <v>U</v>
      </c>
      <c r="H90" s="104" t="str">
        <f t="shared" si="4"/>
        <v>U</v>
      </c>
      <c r="I90" s="104" t="str">
        <f t="shared" si="4"/>
        <v>U</v>
      </c>
      <c r="J90" s="104" t="str">
        <f t="shared" si="4"/>
        <v>U</v>
      </c>
      <c r="K90" s="105" t="s">
        <v>58</v>
      </c>
      <c r="L90" s="214" t="s">
        <v>823</v>
      </c>
    </row>
    <row r="91" spans="2:12" s="206" customFormat="1" ht="84.75" thickBot="1">
      <c r="B91" s="220" t="s">
        <v>866</v>
      </c>
      <c r="C91" s="113" t="str">
        <f t="shared" si="4"/>
        <v>U</v>
      </c>
      <c r="D91" s="113" t="str">
        <f t="shared" si="4"/>
        <v>U</v>
      </c>
      <c r="E91" s="113" t="str">
        <f t="shared" si="4"/>
        <v>U</v>
      </c>
      <c r="F91" s="113" t="str">
        <f t="shared" si="4"/>
        <v>U</v>
      </c>
      <c r="G91" s="113" t="str">
        <f t="shared" si="4"/>
        <v>U</v>
      </c>
      <c r="H91" s="113" t="str">
        <f t="shared" si="4"/>
        <v>U</v>
      </c>
      <c r="I91" s="113" t="str">
        <f t="shared" si="4"/>
        <v>U</v>
      </c>
      <c r="J91" s="113" t="str">
        <f t="shared" si="4"/>
        <v>U</v>
      </c>
      <c r="K91" s="114" t="s">
        <v>58</v>
      </c>
      <c r="L91" s="220" t="s">
        <v>884</v>
      </c>
    </row>
    <row r="92" spans="2:12"/>
    <row r="93" spans="2:12"/>
  </sheetData>
  <sheetProtection algorithmName="SHA-512" hashValue="jfnr0mPsXHJauyCQfdUD/dsfzlzT5hS/Aye4nFyxGnoggQyI1s85pvaaL22RZv0ao/je9UrVWpLZssz59y/eJw==" saltValue="9Sflcr/ISzfSTPqsdRFXYQ==" spinCount="100000" sheet="1" objects="1" scenarios="1"/>
  <mergeCells count="19">
    <mergeCell ref="B86:L86"/>
    <mergeCell ref="G21:H21"/>
    <mergeCell ref="B33:L33"/>
    <mergeCell ref="B40:L40"/>
    <mergeCell ref="B44:L44"/>
    <mergeCell ref="B55:L55"/>
    <mergeCell ref="B61:L61"/>
    <mergeCell ref="B65:L65"/>
    <mergeCell ref="B72:L72"/>
    <mergeCell ref="B76:L76"/>
    <mergeCell ref="B80:L80"/>
    <mergeCell ref="K13:L21"/>
    <mergeCell ref="B8:J8"/>
    <mergeCell ref="G15:H15"/>
    <mergeCell ref="I13:J15"/>
    <mergeCell ref="I16:J18"/>
    <mergeCell ref="I19:J21"/>
    <mergeCell ref="G12:H12"/>
    <mergeCell ref="I12:J12"/>
  </mergeCells>
  <pageMargins left="0.23622047244094491" right="0.23622047244094491" top="0.74803149606299213" bottom="0.74803149606299213" header="0.31496062992125984" footer="0.31496062992125984"/>
  <pageSetup paperSize="8" scale="60" fitToHeight="0" orientation="portrait" r:id="rId1"/>
  <rowBreaks count="3" manualBreakCount="3">
    <brk id="46" max="12" man="1"/>
    <brk id="63" max="12" man="1"/>
    <brk id="79"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A53D-95D5-46B6-8660-77B6CD020DB9}">
  <sheetPr codeName="Sheet47">
    <tabColor theme="2"/>
    <pageSetUpPr fitToPage="1"/>
  </sheetPr>
  <dimension ref="A1:J19"/>
  <sheetViews>
    <sheetView showGridLines="0" zoomScale="90" zoomScaleNormal="90" workbookViewId="0"/>
  </sheetViews>
  <sheetFormatPr defaultColWidth="0" defaultRowHeight="12.75" zeroHeight="1" outlineLevelCol="1"/>
  <cols>
    <col min="1" max="1" width="4" customWidth="1"/>
    <col min="2" max="2" width="25.140625" customWidth="1"/>
    <col min="3" max="3" width="10.28515625" customWidth="1"/>
    <col min="4" max="4" width="43.28515625" customWidth="1"/>
    <col min="5" max="5" width="72.42578125" customWidth="1" outlineLevel="1"/>
    <col min="6" max="6" width="43.85546875" customWidth="1"/>
    <col min="7" max="7" width="27.5703125" customWidth="1"/>
    <col min="8" max="8" width="22.140625" customWidth="1"/>
    <col min="9" max="9" width="29.42578125" customWidth="1"/>
    <col min="10" max="10" width="9.140625" customWidth="1"/>
    <col min="11" max="16384" width="9.140625" hidden="1"/>
  </cols>
  <sheetData>
    <row r="1" spans="2:9" ht="13.35" customHeight="1"/>
    <row r="2" spans="2:9">
      <c r="I2" s="21" t="s">
        <v>820</v>
      </c>
    </row>
    <row r="3" spans="2:9">
      <c r="D3" s="10"/>
    </row>
    <row r="4" spans="2:9" ht="57.75" customHeight="1"/>
    <row r="5" spans="2:9" ht="20.25">
      <c r="B5" s="4" t="s">
        <v>695</v>
      </c>
      <c r="C5" s="4"/>
    </row>
    <row r="6" spans="2:9" ht="13.5" customHeight="1">
      <c r="B6" s="12"/>
      <c r="C6" s="4"/>
    </row>
    <row r="7" spans="2:9" ht="18" customHeight="1">
      <c r="B7" s="138" t="s">
        <v>921</v>
      </c>
      <c r="C7" s="46"/>
    </row>
    <row r="8" spans="2:9">
      <c r="B8" s="46"/>
      <c r="C8" s="46"/>
    </row>
    <row r="9" spans="2:9" ht="12.75" customHeight="1">
      <c r="G9" s="351" t="s">
        <v>73</v>
      </c>
      <c r="H9" s="352"/>
      <c r="I9" s="353"/>
    </row>
    <row r="10" spans="2:9" ht="13.5" thickBot="1">
      <c r="B10" s="23" t="s">
        <v>696</v>
      </c>
      <c r="C10" s="377" t="s">
        <v>697</v>
      </c>
      <c r="D10" s="377"/>
      <c r="E10" s="16" t="s">
        <v>698</v>
      </c>
      <c r="F10" s="18" t="s">
        <v>11</v>
      </c>
      <c r="G10" s="89" t="s">
        <v>79</v>
      </c>
      <c r="H10" s="16" t="s">
        <v>80</v>
      </c>
      <c r="I10" s="90" t="s">
        <v>81</v>
      </c>
    </row>
    <row r="11" spans="2:9" ht="267.75" customHeight="1" thickTop="1">
      <c r="B11" s="94" t="s">
        <v>699</v>
      </c>
      <c r="C11" s="93" t="s">
        <v>700</v>
      </c>
      <c r="D11" s="93" t="s">
        <v>701</v>
      </c>
      <c r="E11" s="93" t="s">
        <v>1243</v>
      </c>
      <c r="F11" s="244" t="s">
        <v>1219</v>
      </c>
      <c r="G11" s="93"/>
      <c r="H11" s="93"/>
      <c r="I11" s="93"/>
    </row>
    <row r="12" spans="2:9" ht="146.25" customHeight="1">
      <c r="B12" s="378" t="s">
        <v>702</v>
      </c>
      <c r="C12" s="85" t="s">
        <v>703</v>
      </c>
      <c r="D12" s="85" t="s">
        <v>704</v>
      </c>
      <c r="E12" s="85" t="s">
        <v>705</v>
      </c>
      <c r="F12" s="245" t="s">
        <v>1001</v>
      </c>
      <c r="G12" s="85"/>
      <c r="H12" s="85"/>
      <c r="I12" s="85"/>
    </row>
    <row r="13" spans="2:9" ht="63.75">
      <c r="B13" s="378"/>
      <c r="C13" s="85" t="s">
        <v>706</v>
      </c>
      <c r="D13" s="85" t="s">
        <v>707</v>
      </c>
      <c r="E13" s="85" t="s">
        <v>708</v>
      </c>
      <c r="F13" s="245" t="s">
        <v>1002</v>
      </c>
      <c r="G13" s="85"/>
      <c r="H13" s="85"/>
      <c r="I13" s="85"/>
    </row>
    <row r="14" spans="2:9" ht="165.75">
      <c r="B14" s="378"/>
      <c r="C14" s="85" t="s">
        <v>709</v>
      </c>
      <c r="D14" s="85" t="s">
        <v>710</v>
      </c>
      <c r="E14" s="85" t="s">
        <v>711</v>
      </c>
      <c r="F14" s="245" t="s">
        <v>1003</v>
      </c>
      <c r="G14" s="85"/>
      <c r="H14" s="85"/>
      <c r="I14" s="85"/>
    </row>
    <row r="15" spans="2:9" ht="192.75" customHeight="1">
      <c r="B15" s="95" t="s">
        <v>712</v>
      </c>
      <c r="C15" s="85" t="s">
        <v>713</v>
      </c>
      <c r="D15" s="85" t="s">
        <v>714</v>
      </c>
      <c r="E15" s="85" t="s">
        <v>715</v>
      </c>
      <c r="F15" s="245"/>
      <c r="G15" s="85" t="s">
        <v>239</v>
      </c>
      <c r="H15" s="85" t="s">
        <v>107</v>
      </c>
      <c r="I15" s="85" t="s">
        <v>919</v>
      </c>
    </row>
    <row r="16" spans="2:9" ht="108" customHeight="1">
      <c r="B16" s="95" t="s">
        <v>716</v>
      </c>
      <c r="C16" s="85" t="s">
        <v>717</v>
      </c>
      <c r="D16" s="85" t="s">
        <v>718</v>
      </c>
      <c r="E16" s="85" t="s">
        <v>719</v>
      </c>
      <c r="F16" s="245" t="s">
        <v>920</v>
      </c>
      <c r="G16" s="85" t="s">
        <v>720</v>
      </c>
      <c r="H16" s="85" t="s">
        <v>107</v>
      </c>
      <c r="I16" s="85" t="s">
        <v>721</v>
      </c>
    </row>
    <row r="17" spans="2:9" ht="178.5">
      <c r="B17" s="95" t="s">
        <v>722</v>
      </c>
      <c r="C17" s="85" t="s">
        <v>723</v>
      </c>
      <c r="D17" s="85" t="s">
        <v>724</v>
      </c>
      <c r="E17" s="85" t="s">
        <v>725</v>
      </c>
      <c r="F17" s="245" t="s">
        <v>1004</v>
      </c>
      <c r="G17" s="85"/>
      <c r="H17" s="85"/>
      <c r="I17" s="85"/>
    </row>
    <row r="18" spans="2:9" ht="217.5" thickBot="1">
      <c r="B18" s="96" t="s">
        <v>726</v>
      </c>
      <c r="C18" s="88" t="s">
        <v>727</v>
      </c>
      <c r="D18" s="88" t="s">
        <v>728</v>
      </c>
      <c r="E18" s="88" t="s">
        <v>729</v>
      </c>
      <c r="F18" s="246" t="s">
        <v>1005</v>
      </c>
      <c r="G18" s="157"/>
      <c r="H18" s="157"/>
      <c r="I18" s="157"/>
    </row>
    <row r="19" spans="2:9"/>
  </sheetData>
  <sheetProtection algorithmName="SHA-512" hashValue="AeEwI7niD46syegY607Bq6xultoyZtoSBkwPDA+s+7XtdV3WYP8h2Lz8Q62NAOrglLa2nBh4uInJjSDNvKiG6A==" saltValue="OyDREkgPuSFFYRyMSgy2og==" spinCount="100000" sheet="1" objects="1" scenarios="1"/>
  <mergeCells count="3">
    <mergeCell ref="C10:D10"/>
    <mergeCell ref="B12:B14"/>
    <mergeCell ref="G9:I9"/>
  </mergeCells>
  <pageMargins left="0.70866141732283472" right="0.70866141732283472" top="0.74803149606299213" bottom="0.74803149606299213" header="0.31496062992125984" footer="0.31496062992125984"/>
  <pageSetup paperSize="8"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E2C09D-C840-4A7B-9FCD-4C46B3CCD966}">
          <x14:formula1>
            <xm:f>'(Hidden - Lookup Tables)'!$B$3:$B$6</xm:f>
          </x14:formula1>
          <xm:sqref>H11:H18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B10AA-718D-45A7-A4A9-F89A3F3D7669}">
  <sheetPr codeName="Sheet37">
    <tabColor theme="2"/>
  </sheetPr>
  <dimension ref="A1:I42"/>
  <sheetViews>
    <sheetView showGridLines="0" zoomScaleNormal="100" zoomScaleSheetLayoutView="70" workbookViewId="0"/>
  </sheetViews>
  <sheetFormatPr defaultColWidth="0" defaultRowHeight="12.75" customHeight="1" zeroHeight="1"/>
  <cols>
    <col min="1" max="1" width="3.42578125" customWidth="1"/>
    <col min="2" max="2" width="30.42578125" customWidth="1"/>
    <col min="3" max="3" width="16.5703125" customWidth="1"/>
    <col min="4" max="4" width="55.42578125" customWidth="1"/>
    <col min="5" max="5" width="65.7109375" customWidth="1"/>
    <col min="6" max="6" width="34.28515625" customWidth="1"/>
    <col min="7" max="7" width="25" customWidth="1"/>
    <col min="8" max="8" width="33.140625" customWidth="1"/>
    <col min="9" max="9" width="4.7109375" customWidth="1"/>
    <col min="10" max="16384" width="9" hidden="1"/>
  </cols>
  <sheetData>
    <row r="1" spans="2:8" ht="13.35" customHeight="1"/>
    <row r="2" spans="2:8">
      <c r="D2" s="47"/>
      <c r="H2" s="21" t="s">
        <v>820</v>
      </c>
    </row>
    <row r="3" spans="2:8">
      <c r="C3" s="247"/>
      <c r="D3" s="47"/>
    </row>
    <row r="4" spans="2:8" ht="26.1" customHeight="1"/>
    <row r="5" spans="2:8" ht="20.25">
      <c r="B5" s="4" t="s">
        <v>1070</v>
      </c>
    </row>
    <row r="6" spans="2:8" ht="13.5" customHeight="1">
      <c r="B6" s="12"/>
    </row>
    <row r="7" spans="2:8" ht="18" customHeight="1">
      <c r="B7" s="253" t="s">
        <v>951</v>
      </c>
    </row>
    <row r="8" spans="2:8" ht="12.75" customHeight="1">
      <c r="B8" s="46"/>
    </row>
    <row r="9" spans="2:8" ht="12.75" customHeight="1">
      <c r="F9" s="351" t="s">
        <v>73</v>
      </c>
      <c r="G9" s="352"/>
      <c r="H9" s="353"/>
    </row>
    <row r="10" spans="2:8" ht="13.5" customHeight="1" thickBot="1">
      <c r="B10" s="23" t="s">
        <v>636</v>
      </c>
      <c r="C10" s="23" t="s">
        <v>637</v>
      </c>
      <c r="D10" s="16" t="s">
        <v>638</v>
      </c>
      <c r="E10" s="18" t="s">
        <v>11</v>
      </c>
      <c r="F10" s="89" t="s">
        <v>79</v>
      </c>
      <c r="G10" s="16" t="s">
        <v>80</v>
      </c>
      <c r="H10" s="90" t="s">
        <v>81</v>
      </c>
    </row>
    <row r="11" spans="2:8" ht="51.75" thickTop="1">
      <c r="B11" s="248" t="s">
        <v>190</v>
      </c>
      <c r="C11" s="99" t="s">
        <v>639</v>
      </c>
      <c r="D11" s="99" t="s">
        <v>938</v>
      </c>
      <c r="E11" s="97" t="s">
        <v>939</v>
      </c>
      <c r="F11" s="93" t="s">
        <v>640</v>
      </c>
      <c r="G11" s="93" t="s">
        <v>107</v>
      </c>
      <c r="H11" s="97" t="s">
        <v>940</v>
      </c>
    </row>
    <row r="12" spans="2:8" ht="50.25" customHeight="1">
      <c r="B12" s="379" t="s">
        <v>233</v>
      </c>
      <c r="C12" s="100" t="s">
        <v>641</v>
      </c>
      <c r="D12" s="100" t="s">
        <v>936</v>
      </c>
      <c r="E12" s="26" t="s">
        <v>1010</v>
      </c>
      <c r="F12" s="251"/>
      <c r="G12" s="251"/>
      <c r="H12" s="100"/>
    </row>
    <row r="13" spans="2:8" ht="25.5" customHeight="1">
      <c r="B13" s="380"/>
      <c r="C13" s="100" t="s">
        <v>642</v>
      </c>
      <c r="D13" s="100" t="s">
        <v>937</v>
      </c>
      <c r="E13" s="26" t="s">
        <v>1010</v>
      </c>
      <c r="F13" s="85"/>
      <c r="G13" s="85"/>
      <c r="H13" s="122"/>
    </row>
    <row r="14" spans="2:8" ht="25.5" customHeight="1">
      <c r="B14" s="383"/>
      <c r="C14" s="100" t="s">
        <v>949</v>
      </c>
      <c r="D14" s="100" t="s">
        <v>948</v>
      </c>
      <c r="E14" s="26" t="s">
        <v>1011</v>
      </c>
      <c r="F14" s="85"/>
      <c r="G14" s="85"/>
      <c r="H14" s="122"/>
    </row>
    <row r="15" spans="2:8" ht="38.25">
      <c r="B15" s="379" t="s">
        <v>299</v>
      </c>
      <c r="C15" s="100" t="s">
        <v>643</v>
      </c>
      <c r="D15" s="100" t="s">
        <v>644</v>
      </c>
      <c r="E15" s="155"/>
      <c r="F15" s="123" t="s">
        <v>239</v>
      </c>
      <c r="G15" s="123" t="s">
        <v>107</v>
      </c>
      <c r="H15" s="100" t="s">
        <v>935</v>
      </c>
    </row>
    <row r="16" spans="2:8" ht="86.25" customHeight="1">
      <c r="B16" s="380"/>
      <c r="C16" s="100" t="s">
        <v>645</v>
      </c>
      <c r="D16" s="100" t="s">
        <v>646</v>
      </c>
      <c r="E16" s="26" t="s">
        <v>1174</v>
      </c>
      <c r="F16" s="85"/>
      <c r="G16" s="85"/>
      <c r="H16" s="122"/>
    </row>
    <row r="17" spans="2:8" ht="24.6" customHeight="1">
      <c r="B17" s="381"/>
      <c r="C17" s="100" t="s">
        <v>647</v>
      </c>
      <c r="D17" s="100" t="s">
        <v>648</v>
      </c>
      <c r="E17" s="26" t="s">
        <v>906</v>
      </c>
      <c r="F17" s="85"/>
      <c r="G17" s="85"/>
      <c r="H17" s="122"/>
    </row>
    <row r="18" spans="2:8" ht="68.25" customHeight="1">
      <c r="B18" s="379" t="s">
        <v>363</v>
      </c>
      <c r="C18" s="100" t="s">
        <v>941</v>
      </c>
      <c r="D18" s="100" t="s">
        <v>942</v>
      </c>
      <c r="E18" s="26" t="s">
        <v>1175</v>
      </c>
      <c r="F18" s="85"/>
      <c r="G18" s="85"/>
      <c r="H18" s="122"/>
    </row>
    <row r="19" spans="2:8" ht="28.5" customHeight="1">
      <c r="B19" s="383"/>
      <c r="C19" s="100" t="s">
        <v>649</v>
      </c>
      <c r="D19" s="100" t="s">
        <v>650</v>
      </c>
      <c r="E19" s="26" t="s">
        <v>943</v>
      </c>
      <c r="F19" s="85"/>
      <c r="G19" s="85"/>
      <c r="H19" s="122"/>
    </row>
    <row r="20" spans="2:8" ht="38.25">
      <c r="B20" s="379" t="s">
        <v>601</v>
      </c>
      <c r="C20" s="100" t="s">
        <v>651</v>
      </c>
      <c r="D20" s="100" t="s">
        <v>652</v>
      </c>
      <c r="E20" s="155"/>
      <c r="F20" s="123" t="s">
        <v>239</v>
      </c>
      <c r="G20" s="123" t="s">
        <v>107</v>
      </c>
      <c r="H20" s="100" t="s">
        <v>935</v>
      </c>
    </row>
    <row r="21" spans="2:8" ht="106.5" customHeight="1">
      <c r="B21" s="380"/>
      <c r="C21" s="100" t="s">
        <v>653</v>
      </c>
      <c r="D21" s="100" t="s">
        <v>654</v>
      </c>
      <c r="E21" s="26" t="s">
        <v>1176</v>
      </c>
      <c r="F21" s="85"/>
      <c r="G21" s="85"/>
      <c r="H21" s="122"/>
    </row>
    <row r="22" spans="2:8" ht="25.5">
      <c r="B22" s="252" t="s">
        <v>945</v>
      </c>
      <c r="C22" s="100" t="s">
        <v>946</v>
      </c>
      <c r="D22" s="100" t="s">
        <v>947</v>
      </c>
      <c r="E22" s="26" t="s">
        <v>1177</v>
      </c>
      <c r="F22" s="85"/>
      <c r="G22" s="85"/>
      <c r="H22" s="122"/>
    </row>
    <row r="23" spans="2:8" ht="45" customHeight="1">
      <c r="B23" s="379" t="s">
        <v>928</v>
      </c>
      <c r="C23" s="100" t="s">
        <v>656</v>
      </c>
      <c r="D23" s="100" t="s">
        <v>657</v>
      </c>
      <c r="E23" s="26" t="s">
        <v>929</v>
      </c>
      <c r="F23" s="85"/>
      <c r="G23" s="85"/>
      <c r="H23" s="122"/>
    </row>
    <row r="24" spans="2:8" ht="30" customHeight="1">
      <c r="B24" s="381"/>
      <c r="C24" s="100" t="s">
        <v>658</v>
      </c>
      <c r="D24" s="100" t="s">
        <v>659</v>
      </c>
      <c r="E24" s="26" t="s">
        <v>929</v>
      </c>
      <c r="F24" s="85"/>
      <c r="G24" s="85"/>
      <c r="H24" s="122"/>
    </row>
    <row r="25" spans="2:8" ht="79.5" customHeight="1">
      <c r="B25" s="379" t="s">
        <v>923</v>
      </c>
      <c r="C25" s="100" t="s">
        <v>660</v>
      </c>
      <c r="D25" s="100" t="s">
        <v>661</v>
      </c>
      <c r="E25" s="100" t="s">
        <v>1178</v>
      </c>
      <c r="F25" s="85"/>
      <c r="G25" s="85"/>
      <c r="H25" s="122"/>
    </row>
    <row r="26" spans="2:8" ht="54" customHeight="1">
      <c r="B26" s="380"/>
      <c r="C26" s="100" t="s">
        <v>662</v>
      </c>
      <c r="D26" s="100" t="s">
        <v>663</v>
      </c>
      <c r="E26" s="100" t="s">
        <v>1179</v>
      </c>
      <c r="F26" s="98"/>
      <c r="G26" s="85"/>
      <c r="H26" s="122"/>
    </row>
    <row r="27" spans="2:8" ht="114.75">
      <c r="B27" s="381"/>
      <c r="C27" s="100" t="s">
        <v>664</v>
      </c>
      <c r="D27" s="100" t="s">
        <v>665</v>
      </c>
      <c r="E27" s="156"/>
      <c r="F27" s="123" t="s">
        <v>239</v>
      </c>
      <c r="G27" s="123" t="s">
        <v>107</v>
      </c>
      <c r="H27" s="100" t="s">
        <v>934</v>
      </c>
    </row>
    <row r="28" spans="2:8" ht="51">
      <c r="B28" s="379" t="s">
        <v>924</v>
      </c>
      <c r="C28" s="100" t="s">
        <v>666</v>
      </c>
      <c r="D28" s="100" t="s">
        <v>667</v>
      </c>
      <c r="E28" s="155"/>
      <c r="F28" s="123" t="s">
        <v>239</v>
      </c>
      <c r="G28" s="123" t="s">
        <v>107</v>
      </c>
      <c r="H28" s="84" t="s">
        <v>930</v>
      </c>
    </row>
    <row r="29" spans="2:8">
      <c r="B29" s="380"/>
      <c r="C29" s="100" t="s">
        <v>668</v>
      </c>
      <c r="D29" s="100" t="s">
        <v>669</v>
      </c>
      <c r="E29" s="100" t="s">
        <v>926</v>
      </c>
      <c r="F29" s="123"/>
      <c r="G29" s="123"/>
      <c r="H29" s="84"/>
    </row>
    <row r="30" spans="2:8" ht="51">
      <c r="B30" s="380"/>
      <c r="C30" s="100" t="s">
        <v>670</v>
      </c>
      <c r="D30" s="100" t="s">
        <v>671</v>
      </c>
      <c r="E30" s="155"/>
      <c r="F30" s="123" t="s">
        <v>239</v>
      </c>
      <c r="G30" s="123" t="s">
        <v>107</v>
      </c>
      <c r="H30" s="84" t="s">
        <v>931</v>
      </c>
    </row>
    <row r="31" spans="2:8">
      <c r="B31" s="380"/>
      <c r="C31" s="100" t="s">
        <v>672</v>
      </c>
      <c r="D31" s="100" t="s">
        <v>673</v>
      </c>
      <c r="E31" s="100" t="s">
        <v>926</v>
      </c>
      <c r="F31" s="123"/>
      <c r="G31" s="123"/>
      <c r="H31" s="84"/>
    </row>
    <row r="32" spans="2:8" ht="51">
      <c r="B32" s="380"/>
      <c r="C32" s="100" t="s">
        <v>674</v>
      </c>
      <c r="D32" s="100" t="s">
        <v>675</v>
      </c>
      <c r="E32" s="155"/>
      <c r="F32" s="123" t="s">
        <v>239</v>
      </c>
      <c r="G32" s="123" t="s">
        <v>107</v>
      </c>
      <c r="H32" s="84" t="s">
        <v>932</v>
      </c>
    </row>
    <row r="33" spans="2:8" ht="63.75">
      <c r="B33" s="380"/>
      <c r="C33" s="100" t="s">
        <v>676</v>
      </c>
      <c r="D33" s="100" t="s">
        <v>677</v>
      </c>
      <c r="E33" s="26" t="s">
        <v>950</v>
      </c>
      <c r="F33" s="123"/>
      <c r="G33" s="123"/>
      <c r="H33" s="84"/>
    </row>
    <row r="34" spans="2:8" ht="27.75" customHeight="1">
      <c r="B34" s="380"/>
      <c r="C34" s="100" t="s">
        <v>678</v>
      </c>
      <c r="D34" s="100" t="s">
        <v>679</v>
      </c>
      <c r="E34" s="26" t="s">
        <v>1180</v>
      </c>
      <c r="F34" s="123"/>
      <c r="G34" s="123"/>
      <c r="H34" s="84"/>
    </row>
    <row r="35" spans="2:8" ht="76.5">
      <c r="B35" s="380"/>
      <c r="C35" s="29" t="s">
        <v>680</v>
      </c>
      <c r="D35" s="29" t="s">
        <v>925</v>
      </c>
      <c r="E35" s="100" t="s">
        <v>926</v>
      </c>
      <c r="F35" s="123" t="s">
        <v>681</v>
      </c>
      <c r="G35" s="123" t="s">
        <v>107</v>
      </c>
      <c r="H35" s="100" t="s">
        <v>927</v>
      </c>
    </row>
    <row r="36" spans="2:8" ht="89.25">
      <c r="B36" s="379" t="s">
        <v>538</v>
      </c>
      <c r="C36" s="29" t="s">
        <v>682</v>
      </c>
      <c r="D36" s="29" t="s">
        <v>683</v>
      </c>
      <c r="E36" s="26" t="s">
        <v>944</v>
      </c>
      <c r="F36" s="98"/>
      <c r="G36" s="85"/>
      <c r="H36" s="29"/>
    </row>
    <row r="37" spans="2:8" ht="85.5" customHeight="1">
      <c r="B37" s="380"/>
      <c r="C37" s="29" t="s">
        <v>684</v>
      </c>
      <c r="D37" s="29" t="s">
        <v>685</v>
      </c>
      <c r="E37" s="26" t="s">
        <v>1181</v>
      </c>
      <c r="F37" s="85"/>
      <c r="G37" s="85"/>
      <c r="H37" s="29"/>
    </row>
    <row r="38" spans="2:8" ht="54.75" customHeight="1">
      <c r="B38" s="380"/>
      <c r="C38" s="29" t="s">
        <v>686</v>
      </c>
      <c r="D38" s="29" t="s">
        <v>687</v>
      </c>
      <c r="E38" s="26" t="s">
        <v>1182</v>
      </c>
      <c r="F38" s="85"/>
      <c r="G38" s="85"/>
      <c r="H38" s="29"/>
    </row>
    <row r="39" spans="2:8" ht="30.75" customHeight="1">
      <c r="B39" s="379" t="s">
        <v>688</v>
      </c>
      <c r="C39" s="100" t="s">
        <v>689</v>
      </c>
      <c r="D39" s="100" t="s">
        <v>690</v>
      </c>
      <c r="E39" s="26" t="s">
        <v>933</v>
      </c>
      <c r="F39" s="85"/>
      <c r="G39" s="85"/>
      <c r="H39" s="26"/>
    </row>
    <row r="40" spans="2:8" ht="43.5" customHeight="1">
      <c r="B40" s="380"/>
      <c r="C40" s="100" t="s">
        <v>691</v>
      </c>
      <c r="D40" s="100" t="s">
        <v>692</v>
      </c>
      <c r="E40" s="26" t="s">
        <v>1183</v>
      </c>
      <c r="F40" s="85"/>
      <c r="G40" s="85"/>
      <c r="H40" s="122"/>
    </row>
    <row r="41" spans="2:8" ht="33" customHeight="1" thickBot="1">
      <c r="B41" s="382"/>
      <c r="C41" s="83" t="s">
        <v>693</v>
      </c>
      <c r="D41" s="83" t="s">
        <v>694</v>
      </c>
      <c r="E41" s="25" t="s">
        <v>922</v>
      </c>
      <c r="F41" s="88"/>
      <c r="G41" s="88"/>
      <c r="H41" s="140"/>
    </row>
    <row r="42" spans="2:8" ht="12.75" customHeight="1"/>
  </sheetData>
  <sheetProtection algorithmName="SHA-512" hashValue="fsUEtAL58/73UCuUtQoJn5clw9B/qgCWu2KIpZL7V7cqBguaP2W7vu42tIimH4iyjO+JyeacQLa3/e/GvHqleA==" saltValue="3KcOUSCDQr9RxcKGKynfTQ==" spinCount="100000" sheet="1" objects="1" scenarios="1"/>
  <mergeCells count="10">
    <mergeCell ref="F9:H9"/>
    <mergeCell ref="B25:B27"/>
    <mergeCell ref="B20:B21"/>
    <mergeCell ref="B15:B17"/>
    <mergeCell ref="B39:B41"/>
    <mergeCell ref="B23:B24"/>
    <mergeCell ref="B28:B35"/>
    <mergeCell ref="B36:B38"/>
    <mergeCell ref="B18:B19"/>
    <mergeCell ref="B12:B14"/>
  </mergeCells>
  <pageMargins left="0.70866141732283472" right="0.70866141732283472" top="0.74803149606299213" bottom="0.74803149606299213" header="0.31496062992125984" footer="0.31496062992125984"/>
  <pageSetup paperSize="8" scale="52" fitToHeight="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F73378E-D8BF-452C-B08F-5F4F15BD0DFF}">
          <x14:formula1>
            <xm:f>'(Hidden - Lookup Tables)'!$B$3:$B$6</xm:f>
          </x14:formula1>
          <xm:sqref>G11:G41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9F483-D5CC-40F2-81BC-79805269C102}">
  <sheetPr>
    <tabColor theme="2"/>
    <pageSetUpPr fitToPage="1"/>
  </sheetPr>
  <dimension ref="A1:F30"/>
  <sheetViews>
    <sheetView showGridLines="0" zoomScaleNormal="100" zoomScaleSheetLayoutView="40" workbookViewId="0"/>
  </sheetViews>
  <sheetFormatPr defaultColWidth="0" defaultRowHeight="12.75" customHeight="1" zeroHeight="1"/>
  <cols>
    <col min="1" max="1" width="2.140625" style="32" customWidth="1"/>
    <col min="2" max="2" width="13.28515625" style="35" customWidth="1"/>
    <col min="3" max="3" width="32.28515625" style="32" customWidth="1"/>
    <col min="4" max="4" width="68.140625" style="32" customWidth="1"/>
    <col min="5" max="5" width="66.7109375" style="32" customWidth="1"/>
    <col min="6" max="6" width="7.85546875" style="32" customWidth="1"/>
    <col min="7" max="16384" width="8.7109375" style="32" hidden="1"/>
  </cols>
  <sheetData>
    <row r="1" spans="2:5">
      <c r="B1" s="32"/>
    </row>
    <row r="2" spans="2:5">
      <c r="B2" s="32"/>
      <c r="D2" s="150"/>
      <c r="E2" s="21" t="s">
        <v>820</v>
      </c>
    </row>
    <row r="3" spans="2:5">
      <c r="B3" s="32"/>
      <c r="C3" s="227"/>
      <c r="D3" s="227"/>
    </row>
    <row r="4" spans="2:5">
      <c r="B4" s="32"/>
    </row>
    <row r="5" spans="2:5">
      <c r="B5" s="32"/>
    </row>
    <row r="6" spans="2:5" ht="20.25">
      <c r="B6" s="20" t="s">
        <v>615</v>
      </c>
    </row>
    <row r="7" spans="2:5">
      <c r="B7" s="228"/>
    </row>
    <row r="8" spans="2:5" ht="69" customHeight="1">
      <c r="B8" s="365" t="s">
        <v>888</v>
      </c>
      <c r="C8" s="365"/>
      <c r="D8" s="365"/>
      <c r="E8" s="365"/>
    </row>
    <row r="9" spans="2:5" ht="14.25">
      <c r="B9" s="33"/>
      <c r="C9" s="33"/>
      <c r="D9" s="33"/>
    </row>
    <row r="10" spans="2:5" s="34" customFormat="1" ht="13.5" thickBot="1">
      <c r="B10" s="28" t="s">
        <v>889</v>
      </c>
      <c r="C10" s="28"/>
      <c r="D10" s="28" t="s">
        <v>616</v>
      </c>
      <c r="E10" s="18" t="s">
        <v>887</v>
      </c>
    </row>
    <row r="11" spans="2:5" ht="66.75" customHeight="1" thickTop="1">
      <c r="B11" s="229"/>
      <c r="C11" s="230" t="s">
        <v>890</v>
      </c>
      <c r="D11" s="231" t="s">
        <v>617</v>
      </c>
      <c r="E11" s="232" t="s">
        <v>1184</v>
      </c>
    </row>
    <row r="12" spans="2:5" ht="66.75" customHeight="1">
      <c r="B12" s="233"/>
      <c r="C12" s="147" t="s">
        <v>891</v>
      </c>
      <c r="D12" s="234" t="s">
        <v>618</v>
      </c>
      <c r="E12" s="27" t="s">
        <v>1185</v>
      </c>
    </row>
    <row r="13" spans="2:5" ht="66.75" customHeight="1">
      <c r="B13" s="233"/>
      <c r="C13" s="147" t="s">
        <v>892</v>
      </c>
      <c r="D13" s="235" t="s">
        <v>619</v>
      </c>
      <c r="E13" s="27" t="s">
        <v>1186</v>
      </c>
    </row>
    <row r="14" spans="2:5" ht="66.75" customHeight="1">
      <c r="B14" s="233"/>
      <c r="C14" s="147" t="s">
        <v>893</v>
      </c>
      <c r="D14" s="235" t="s">
        <v>620</v>
      </c>
      <c r="E14" s="27" t="s">
        <v>1187</v>
      </c>
    </row>
    <row r="15" spans="2:5" ht="66.75" customHeight="1">
      <c r="B15" s="233"/>
      <c r="C15" s="147" t="s">
        <v>894</v>
      </c>
      <c r="D15" s="235" t="s">
        <v>621</v>
      </c>
      <c r="E15" s="27" t="s">
        <v>1188</v>
      </c>
    </row>
    <row r="16" spans="2:5" ht="44.25" customHeight="1">
      <c r="B16" s="236"/>
      <c r="C16" s="384" t="s">
        <v>895</v>
      </c>
      <c r="D16" s="235" t="s">
        <v>622</v>
      </c>
      <c r="E16" s="27" t="s">
        <v>1186</v>
      </c>
    </row>
    <row r="17" spans="2:5" ht="66.75" customHeight="1">
      <c r="B17" s="237"/>
      <c r="C17" s="384"/>
      <c r="D17" s="235" t="s">
        <v>623</v>
      </c>
      <c r="E17" s="27" t="s">
        <v>1189</v>
      </c>
    </row>
    <row r="18" spans="2:5" ht="45.75" customHeight="1">
      <c r="B18" s="236"/>
      <c r="C18" s="384" t="s">
        <v>896</v>
      </c>
      <c r="D18" s="235" t="s">
        <v>624</v>
      </c>
      <c r="E18" s="27" t="s">
        <v>1190</v>
      </c>
    </row>
    <row r="19" spans="2:5" ht="66.75" customHeight="1">
      <c r="B19" s="237"/>
      <c r="C19" s="384"/>
      <c r="D19" s="235" t="s">
        <v>625</v>
      </c>
      <c r="E19" s="27" t="s">
        <v>1191</v>
      </c>
    </row>
    <row r="20" spans="2:5" ht="66.75" customHeight="1">
      <c r="B20" s="233"/>
      <c r="C20" s="147" t="s">
        <v>897</v>
      </c>
      <c r="D20" s="235" t="s">
        <v>626</v>
      </c>
      <c r="E20" s="27" t="s">
        <v>1192</v>
      </c>
    </row>
    <row r="21" spans="2:5" ht="66.75" customHeight="1">
      <c r="B21" s="233"/>
      <c r="C21" s="147" t="s">
        <v>898</v>
      </c>
      <c r="D21" s="235" t="s">
        <v>627</v>
      </c>
      <c r="E21" s="27" t="s">
        <v>1193</v>
      </c>
    </row>
    <row r="22" spans="2:5" ht="30.75" customHeight="1">
      <c r="B22" s="236"/>
      <c r="C22" s="384" t="s">
        <v>899</v>
      </c>
      <c r="D22" s="234" t="s">
        <v>628</v>
      </c>
      <c r="E22" s="238" t="s">
        <v>1194</v>
      </c>
    </row>
    <row r="23" spans="2:5" ht="70.5" customHeight="1">
      <c r="B23" s="237"/>
      <c r="C23" s="384"/>
      <c r="D23" s="235" t="s">
        <v>629</v>
      </c>
      <c r="E23" s="27" t="s">
        <v>1195</v>
      </c>
    </row>
    <row r="24" spans="2:5" ht="57.75" customHeight="1">
      <c r="B24" s="236"/>
      <c r="C24" s="385" t="s">
        <v>900</v>
      </c>
      <c r="D24" s="235" t="s">
        <v>630</v>
      </c>
      <c r="E24" s="27" t="s">
        <v>1196</v>
      </c>
    </row>
    <row r="25" spans="2:5" ht="38.25" customHeight="1">
      <c r="B25" s="237"/>
      <c r="C25" s="385"/>
      <c r="D25" s="235" t="s">
        <v>631</v>
      </c>
      <c r="E25" s="27" t="s">
        <v>1197</v>
      </c>
    </row>
    <row r="26" spans="2:5" ht="66.75" customHeight="1">
      <c r="B26" s="233"/>
      <c r="C26" s="147" t="s">
        <v>901</v>
      </c>
      <c r="D26" s="235" t="s">
        <v>632</v>
      </c>
      <c r="E26" s="27" t="s">
        <v>1198</v>
      </c>
    </row>
    <row r="27" spans="2:5" ht="69" customHeight="1">
      <c r="B27" s="236"/>
      <c r="C27" s="384" t="s">
        <v>902</v>
      </c>
      <c r="D27" s="235" t="s">
        <v>633</v>
      </c>
      <c r="E27" s="27" t="s">
        <v>1199</v>
      </c>
    </row>
    <row r="28" spans="2:5" ht="35.25" customHeight="1">
      <c r="B28" s="237"/>
      <c r="C28" s="384"/>
      <c r="D28" s="235" t="s">
        <v>634</v>
      </c>
      <c r="E28" s="27" t="s">
        <v>1200</v>
      </c>
    </row>
    <row r="29" spans="2:5" ht="70.5" customHeight="1" thickBot="1">
      <c r="B29" s="239"/>
      <c r="C29" s="148" t="s">
        <v>903</v>
      </c>
      <c r="D29" s="240" t="s">
        <v>635</v>
      </c>
      <c r="E29" s="241" t="s">
        <v>1201</v>
      </c>
    </row>
    <row r="30" spans="2:5"/>
  </sheetData>
  <sheetProtection algorithmName="SHA-512" hashValue="p63+TDjG5Hq+AVP+S2z4+lKsai7FR/0bzWWttVpZv9hXH86w8axOihyxoLXciBSCTrI6U4htxpbHjo7q6LXdkw==" saltValue="nvqjjBEDLDfY7NWNqXOI7w==" spinCount="100000" sheet="1" objects="1" scenarios="1"/>
  <mergeCells count="6">
    <mergeCell ref="C27:C28"/>
    <mergeCell ref="B8:E8"/>
    <mergeCell ref="C16:C17"/>
    <mergeCell ref="C18:C19"/>
    <mergeCell ref="C22:C23"/>
    <mergeCell ref="C24:C25"/>
  </mergeCells>
  <pageMargins left="0.23622047244094491" right="0.23622047244094491" top="0.74803149606299213" bottom="0.74803149606299213" header="0.31496062992125984" footer="0.31496062992125984"/>
  <pageSetup paperSize="8"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4EF0ECECCF1B439A479741FA3BCCAE" ma:contentTypeVersion="6" ma:contentTypeDescription="Create a new document." ma:contentTypeScope="" ma:versionID="31f72a8fdc09adbf0342c9fd34db04df">
  <xsd:schema xmlns:xsd="http://www.w3.org/2001/XMLSchema" xmlns:xs="http://www.w3.org/2001/XMLSchema" xmlns:p="http://schemas.microsoft.com/office/2006/metadata/properties" xmlns:ns2="4268b464-a160-4823-9675-45cf1384462e" xmlns:ns3="3ef2759a-d1bf-453c-8f31-328028bf4b79" targetNamespace="http://schemas.microsoft.com/office/2006/metadata/properties" ma:root="true" ma:fieldsID="fd385dad0752b514bd94f0c85701fa51" ns2:_="" ns3:_="">
    <xsd:import namespace="4268b464-a160-4823-9675-45cf1384462e"/>
    <xsd:import namespace="3ef2759a-d1bf-453c-8f31-328028bf4b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68b464-a160-4823-9675-45cf13844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f2759a-d1bf-453c-8f31-328028bf4b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ef2759a-d1bf-453c-8f31-328028bf4b79">
      <UserInfo>
        <DisplayName>Fretwell, Adrian</DisplayName>
        <AccountId>19</AccountId>
        <AccountType/>
      </UserInfo>
      <UserInfo>
        <DisplayName>Limited Access System Group For Web 5ebb6c8c-afb1-4d19-a36c-d099824b65b8</DisplayName>
        <AccountId>24</AccountId>
        <AccountType/>
      </UserInfo>
      <UserInfo>
        <DisplayName>S32SPOTenantAdmins</DisplayName>
        <AccountId>11</AccountId>
        <AccountType/>
      </UserInfo>
      <UserInfo>
        <DisplayName>Jones, Bryn</DisplayName>
        <AccountId>48</AccountId>
        <AccountType/>
      </UserInfo>
      <UserInfo>
        <DisplayName>Luppnow, Dave</DisplayName>
        <AccountId>45</AccountId>
        <AccountType/>
      </UserInfo>
      <UserInfo>
        <DisplayName>Richards, Vanessa (Trodlbike Consulting Pty Ltd)</DisplayName>
        <AccountId>44</AccountId>
        <AccountType/>
      </UserInfo>
      <UserInfo>
        <DisplayName>Limited Access System Group For List 422fb3a6-6308-4be0-ac11-152763d47d07</DisplayName>
        <AccountId>23</AccountId>
        <AccountType/>
      </UserInfo>
      <UserInfo>
        <DisplayName>Butcher, Lee</DisplayName>
        <AccountId>43</AccountId>
        <AccountType/>
      </UserInfo>
      <UserInfo>
        <DisplayName>Cronje, Jennifer</DisplayName>
        <AccountId>31</AccountId>
        <AccountType/>
      </UserInfo>
      <UserInfo>
        <DisplayName>SharingLinks.d4f86392-be51-41bc-89cf-82ee3de0fff4.OrganizationEdit.ffbc8df5-7644-4e20-beba-476ee7fc74b4</DisplayName>
        <AccountId>46</AccountId>
        <AccountType/>
      </UserInfo>
      <UserInfo>
        <DisplayName>O365 Sharepoint</DisplayName>
        <AccountId>10</AccountId>
        <AccountType/>
      </UserInfo>
      <UserInfo>
        <DisplayName>Donaldson, Kent</DisplayName>
        <AccountId>53</AccountId>
        <AccountType/>
      </UserInfo>
      <UserInfo>
        <DisplayName>Foo, Thomas</DisplayName>
        <AccountId>74</AccountId>
        <AccountType/>
      </UserInfo>
    </SharedWithUsers>
  </documentManagement>
</p:properties>
</file>

<file path=customXml/itemProps1.xml><?xml version="1.0" encoding="utf-8"?>
<ds:datastoreItem xmlns:ds="http://schemas.openxmlformats.org/officeDocument/2006/customXml" ds:itemID="{A389FF66-FA2B-4D27-85C6-CA559FEB5118}">
  <ds:schemaRefs>
    <ds:schemaRef ds:uri="http://schemas.microsoft.com/sharepoint/v3/contenttype/forms"/>
  </ds:schemaRefs>
</ds:datastoreItem>
</file>

<file path=customXml/itemProps2.xml><?xml version="1.0" encoding="utf-8"?>
<ds:datastoreItem xmlns:ds="http://schemas.openxmlformats.org/officeDocument/2006/customXml" ds:itemID="{F6981D3F-2F70-4376-A623-EF540F261DD3}"/>
</file>

<file path=customXml/itemProps3.xml><?xml version="1.0" encoding="utf-8"?>
<ds:datastoreItem xmlns:ds="http://schemas.openxmlformats.org/officeDocument/2006/customXml" ds:itemID="{5FDD4A12-FD2C-47F7-9E98-99E739F66FCD}">
  <ds:schemaRefs>
    <ds:schemaRef ds:uri="http://purl.org/dc/elements/1.1/"/>
    <ds:schemaRef ds:uri="bedcd243-90c6-414f-9fcd-0825921cdefe"/>
    <ds:schemaRef ds:uri="http://purl.org/dc/term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dc6e82ae-7682-488f-b7fd-fe5730575ef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Cover</vt:lpstr>
      <vt:lpstr>Contents</vt:lpstr>
      <vt:lpstr>ICMM Mining Principles</vt:lpstr>
      <vt:lpstr>GRI Index</vt:lpstr>
      <vt:lpstr>TCFD Index</vt:lpstr>
      <vt:lpstr>ICMM Principles and PEs</vt:lpstr>
      <vt:lpstr>ICMM Social and Economic Index</vt:lpstr>
      <vt:lpstr>SASB index</vt:lpstr>
      <vt:lpstr>UN SDGs</vt:lpstr>
      <vt:lpstr>UNGC Principles</vt:lpstr>
      <vt:lpstr>CA100+</vt:lpstr>
      <vt:lpstr>SFDR PAI Summary</vt:lpstr>
      <vt:lpstr>(Hidden - Lookup Tables)</vt:lpstr>
      <vt:lpstr>'CA100+'!Print_Area</vt:lpstr>
      <vt:lpstr>Contents!Print_Area</vt:lpstr>
      <vt:lpstr>Cover!Print_Area</vt:lpstr>
      <vt:lpstr>'GRI Index'!Print_Area</vt:lpstr>
      <vt:lpstr>'ICMM Mining Principles'!Print_Area</vt:lpstr>
      <vt:lpstr>'ICMM Principles and PEs'!Print_Area</vt:lpstr>
      <vt:lpstr>'SASB index'!Print_Area</vt:lpstr>
      <vt:lpstr>'SFDR PAI Summary'!Print_Area</vt:lpstr>
      <vt:lpstr>'TCFD Index'!Print_Area</vt:lpstr>
      <vt:lpstr>'UN SDGs'!Print_Area</vt:lpstr>
      <vt:lpstr>'UNGC Principles'!Print_Area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South32</dc:creator>
  <cp:keywords/>
  <dc:description/>
  <cp:lastModifiedBy>Searson, Jazmin</cp:lastModifiedBy>
  <cp:revision/>
  <cp:lastPrinted>2024-08-26T04:35:50Z</cp:lastPrinted>
  <dcterms:created xsi:type="dcterms:W3CDTF">2021-04-07T13:53:37Z</dcterms:created>
  <dcterms:modified xsi:type="dcterms:W3CDTF">2024-08-28T09:31:17Z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0x010100BE4EF0ECECCF1B439A479741FA3BCCAE</vt:lpwstr>
  </property>
  <property fmtid="{D5CDD505-2E9C-101B-9397-08002B2CF9AE}" pid="3" name="MediaServiceImageTags">
    <vt:lpwstr/>
  </property>
  <property fmtid="{D5CDD505-2E9C-101B-9397-08002B2CF9AE}" pid="4" name="xd_Signature">
    <vt:bool>false</vt:bool>
  </property>
  <property fmtid="{D5CDD505-2E9C-101B-9397-08002B2CF9AE}" pid="5" name="SharedWithUsers">
    <vt:lpwstr>125;#McCarter, Stephanie;#19;#Yapp, Shaeron;#24;#Boladeras, Shane;#11;#Knoll, Sarah;#102;#Mazalevskis, Matthew;#48;#Lintner, Marli;#45;#Smith, Jazmin;#44;#Engelbrecht, Jaco;#23;#Coleman, Scott;#43;#Moses, Glenton;#31;#Baker, Ben;#46;#Butcher, Lee;#10;#Diedericks, Debbie;#53;#Neill, Glenn;#100;#Creswell, Susie;#138;#Hu, Claire</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